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-15" yWindow="-15" windowWidth="28830" windowHeight="12840" tabRatio="685" activeTab="1"/>
  </bookViews>
  <sheets>
    <sheet name="Directions" sheetId="5" r:id="rId1"/>
    <sheet name="Stockwell Budget" sheetId="7" r:id="rId2"/>
    <sheet name="Formula Col H" sheetId="8" r:id="rId3"/>
    <sheet name="IF TREE DIAGRAM" sheetId="6" r:id="rId4"/>
    <sheet name="Summary Report" sheetId="9" r:id="rId5"/>
  </sheets>
  <calcPr calcId="145621"/>
</workbook>
</file>

<file path=xl/calcChain.xml><?xml version="1.0" encoding="utf-8"?>
<calcChain xmlns="http://schemas.openxmlformats.org/spreadsheetml/2006/main">
  <c r="G39" i="7" l="1"/>
  <c r="H39" i="7" s="1"/>
  <c r="G43" i="7"/>
  <c r="H43" i="7" s="1"/>
  <c r="F10" i="7" l="1"/>
  <c r="G42" i="8" l="1"/>
  <c r="G41" i="8"/>
  <c r="G40" i="8"/>
  <c r="G39" i="8"/>
  <c r="G38" i="8"/>
  <c r="G37" i="8"/>
  <c r="G36" i="8"/>
  <c r="G35" i="8"/>
  <c r="G34" i="8"/>
  <c r="G33" i="8"/>
  <c r="G32" i="8"/>
  <c r="G31" i="8"/>
  <c r="G30" i="8"/>
  <c r="G29" i="8"/>
  <c r="G28" i="8"/>
  <c r="G27" i="8"/>
  <c r="G26" i="8"/>
  <c r="G25" i="8"/>
  <c r="G24" i="8"/>
  <c r="G23" i="8"/>
  <c r="G22" i="8"/>
  <c r="G21" i="8"/>
  <c r="G20" i="8"/>
  <c r="G19" i="8"/>
  <c r="G18" i="8"/>
  <c r="G17" i="8"/>
  <c r="F11" i="8"/>
  <c r="H35" i="8" s="1"/>
  <c r="F10" i="8"/>
  <c r="F9" i="8"/>
  <c r="F8" i="8"/>
  <c r="H41" i="8" s="1"/>
  <c r="H36" i="8" l="1"/>
  <c r="H24" i="8"/>
  <c r="H28" i="8"/>
  <c r="H34" i="8"/>
  <c r="H17" i="8"/>
  <c r="H23" i="8"/>
  <c r="H27" i="8"/>
  <c r="H29" i="8"/>
  <c r="H37" i="8"/>
  <c r="H19" i="8"/>
  <c r="H18" i="8"/>
  <c r="H20" i="8"/>
  <c r="H22" i="8"/>
  <c r="H25" i="8"/>
  <c r="H32" i="8"/>
  <c r="H38" i="8"/>
  <c r="H39" i="8"/>
  <c r="H40" i="8"/>
  <c r="H42" i="8"/>
  <c r="H21" i="8"/>
  <c r="H26" i="8"/>
  <c r="H30" i="8"/>
  <c r="H31" i="8"/>
  <c r="H33" i="8"/>
  <c r="F9" i="7"/>
  <c r="F11" i="7"/>
  <c r="F12" i="7"/>
  <c r="F8" i="7"/>
  <c r="H43" i="8" l="1"/>
  <c r="G32" i="7"/>
  <c r="H32" i="7" s="1"/>
  <c r="G19" i="7"/>
  <c r="H19" i="7" s="1"/>
  <c r="G28" i="7"/>
  <c r="H28" i="7" s="1"/>
  <c r="G18" i="7"/>
  <c r="H18" i="7" s="1"/>
  <c r="G44" i="7"/>
  <c r="H44" i="7" s="1"/>
  <c r="G40" i="7"/>
  <c r="H40" i="7" s="1"/>
  <c r="G34" i="7"/>
  <c r="H34" i="7" s="1"/>
  <c r="G26" i="7"/>
  <c r="H26" i="7" s="1"/>
  <c r="G25" i="7"/>
  <c r="H25" i="7" s="1"/>
  <c r="G35" i="7"/>
  <c r="H35" i="7" s="1"/>
  <c r="G29" i="7"/>
  <c r="H29" i="7" s="1"/>
  <c r="G42" i="7"/>
  <c r="H42" i="7" s="1"/>
  <c r="G45" i="7"/>
  <c r="H45" i="7" s="1"/>
  <c r="G23" i="7"/>
  <c r="H23" i="7" s="1"/>
  <c r="G38" i="7"/>
  <c r="H38" i="7" s="1"/>
  <c r="G33" i="7"/>
  <c r="H33" i="7" s="1"/>
  <c r="G30" i="7"/>
  <c r="H30" i="7" s="1"/>
  <c r="G22" i="7"/>
  <c r="H22" i="7" s="1"/>
  <c r="G21" i="7"/>
  <c r="H21" i="7" s="1"/>
  <c r="G41" i="7"/>
  <c r="H41" i="7" s="1"/>
  <c r="G31" i="7"/>
  <c r="H31" i="7" s="1"/>
  <c r="G36" i="7"/>
  <c r="H36" i="7" s="1"/>
  <c r="G27" i="7"/>
  <c r="H27" i="7" s="1"/>
  <c r="G37" i="7"/>
  <c r="H37" i="7" s="1"/>
  <c r="G24" i="7"/>
  <c r="H24" i="7" s="1"/>
  <c r="G20" i="7"/>
  <c r="H20" i="7" s="1"/>
  <c r="H46" i="7" l="1"/>
  <c r="G9" i="9"/>
  <c r="G8" i="9"/>
  <c r="G10" i="9"/>
  <c r="G7" i="9"/>
  <c r="E14" i="5"/>
  <c r="E15" i="5"/>
  <c r="E16" i="5"/>
  <c r="E17" i="5"/>
  <c r="G11" i="9" l="1"/>
</calcChain>
</file>

<file path=xl/sharedStrings.xml><?xml version="1.0" encoding="utf-8"?>
<sst xmlns="http://schemas.openxmlformats.org/spreadsheetml/2006/main" count="259" uniqueCount="130">
  <si>
    <t>F</t>
  </si>
  <si>
    <t>Bedrooms</t>
  </si>
  <si>
    <t>Problem:</t>
  </si>
  <si>
    <t>Apt. Address</t>
  </si>
  <si>
    <t>1410 Tompkins</t>
  </si>
  <si>
    <t>A</t>
  </si>
  <si>
    <t xml:space="preserve">1410 Tompkins </t>
  </si>
  <si>
    <t>B</t>
  </si>
  <si>
    <t>C</t>
  </si>
  <si>
    <t>D</t>
  </si>
  <si>
    <t>E</t>
  </si>
  <si>
    <t>G</t>
  </si>
  <si>
    <t>H</t>
  </si>
  <si>
    <t>867 Brownstone</t>
  </si>
  <si>
    <t>Due:</t>
  </si>
  <si>
    <t>3g</t>
  </si>
  <si>
    <t>1510 Comanche</t>
  </si>
  <si>
    <t>15A</t>
  </si>
  <si>
    <t>15B</t>
  </si>
  <si>
    <t>15C</t>
  </si>
  <si>
    <t>15D</t>
  </si>
  <si>
    <t>Computerized Accounting Applications</t>
  </si>
  <si>
    <t>Name:</t>
  </si>
  <si>
    <t>Rental Rate Information:</t>
  </si>
  <si>
    <t>Current</t>
  </si>
  <si>
    <t>Monthly</t>
  </si>
  <si>
    <t>Lease Rate</t>
  </si>
  <si>
    <t>Increase</t>
  </si>
  <si>
    <t>Budget for</t>
  </si>
  <si>
    <t>Lease</t>
  </si>
  <si>
    <t xml:space="preserve">Months </t>
  </si>
  <si>
    <t>Expiration</t>
  </si>
  <si>
    <t>Under Old</t>
  </si>
  <si>
    <t xml:space="preserve">Including </t>
  </si>
  <si>
    <t>Rental</t>
  </si>
  <si>
    <t>Apt.#</t>
  </si>
  <si>
    <t>Date</t>
  </si>
  <si>
    <t>Rate Increase</t>
  </si>
  <si>
    <t>Income</t>
  </si>
  <si>
    <t>1414 Tompkins</t>
  </si>
  <si>
    <t>J</t>
  </si>
  <si>
    <t>K</t>
  </si>
  <si>
    <t>L</t>
  </si>
  <si>
    <t>M</t>
  </si>
  <si>
    <t>1610 Comanche</t>
  </si>
  <si>
    <t>16A</t>
  </si>
  <si>
    <t>16B</t>
  </si>
  <si>
    <t>16C</t>
  </si>
  <si>
    <t>16D</t>
  </si>
  <si>
    <t>Total Rental Income Budget</t>
  </si>
  <si>
    <t>MEMORANDUM</t>
  </si>
  <si>
    <t>TO:</t>
  </si>
  <si>
    <t>FROM:</t>
  </si>
  <si>
    <t>RE:</t>
  </si>
  <si>
    <t>DATE:</t>
  </si>
  <si>
    <t>Memo Format:</t>
  </si>
  <si>
    <t>1st IF Statement</t>
  </si>
  <si>
    <t>FALSE  2nd IF Statement</t>
  </si>
  <si>
    <t>FALSE  3rd IF Statement</t>
  </si>
  <si>
    <t>IF Tree Diagram for Stockwell:</t>
  </si>
  <si>
    <t xml:space="preserve">and present him with this information.  Copy and link the budget table into the memo.  </t>
  </si>
  <si>
    <t>Number of</t>
  </si>
  <si>
    <t>Using the =SUMIF function, create another worksheet that summarizes</t>
  </si>
  <si>
    <t>totals by apartment unit.  The worksheet should have some appropriate</t>
  </si>
  <si>
    <t>headings and the following display:</t>
  </si>
  <si>
    <t>Budget for Rental Income</t>
  </si>
  <si>
    <t>Total Rental Property Income Budget</t>
  </si>
  <si>
    <t>with 1 bedroom, 2 bedroom and 3 bedroom apartments and 3 bedroom with garage.  Information</t>
  </si>
  <si>
    <t>1 Bedroom Units</t>
  </si>
  <si>
    <t>2 Bedroom Units</t>
  </si>
  <si>
    <t>3 Bedroom Units</t>
  </si>
  <si>
    <t>3 Bedroom Units with Garage</t>
  </si>
  <si>
    <t>Requirements:</t>
  </si>
  <si>
    <t>Months</t>
  </si>
  <si>
    <t>Include lead in paragraph describing information to be brought in from Excel.</t>
  </si>
  <si>
    <t>Save your WORD MEMO1 to be sent in as separate email attachment.</t>
  </si>
  <si>
    <t>changes in the template.  Save the memo in Word as MEMO2 to be sent in as attachment.</t>
  </si>
  <si>
    <t>Email completed Excel workbook and WORD files to Mark.</t>
  </si>
  <si>
    <t>1.  Go to Stockwell Budget worksheet and begin creating formulas to fill in budget estimates</t>
  </si>
  <si>
    <t>Budget             Year End</t>
  </si>
  <si>
    <t>Budget         Year End</t>
  </si>
  <si>
    <t>Stockwell Property Management Corporation:  IF MASTER Situation (50 pts.):</t>
  </si>
  <si>
    <t>*format your cells so results are presented attractively</t>
  </si>
  <si>
    <t>5.  Use the attached IF tree diagram and create an IF tree identifying the different options</t>
  </si>
  <si>
    <t xml:space="preserve">7.  Add personal macro to all worksheets; save your work. </t>
  </si>
  <si>
    <t>8.  Open up WORD.  Draft a short memo (See memo format below) to President, Mel Hacket,</t>
  </si>
  <si>
    <t>9.  Change the rate increases in the initial table to $30, $40, $60 and $80.  Locate the budget</t>
  </si>
  <si>
    <t>10.  Summary</t>
  </si>
  <si>
    <t>(show Gridlines and Row and Column Headings)</t>
  </si>
  <si>
    <t>Problem Set #7</t>
  </si>
  <si>
    <t>Assume each lease renews immediately for another full year except for 1410 Tompkins Drive, Apt. B and</t>
  </si>
  <si>
    <t>Add Heading(s) at the Top</t>
  </si>
  <si>
    <t>Apartment Units</t>
  </si>
  <si>
    <t>about current rates and projected 2013 monthly increases are identified in the table below.</t>
  </si>
  <si>
    <r>
      <t xml:space="preserve">Determine the anticipated Rental Income in </t>
    </r>
    <r>
      <rPr>
        <b/>
        <sz val="13"/>
        <rFont val="Arial"/>
        <family val="2"/>
      </rPr>
      <t>calendar year</t>
    </r>
    <r>
      <rPr>
        <sz val="13"/>
        <rFont val="Arial"/>
        <family val="2"/>
      </rPr>
      <t xml:space="preserve"> 2013 using bedroom information, lease expiration</t>
    </r>
  </si>
  <si>
    <t>lease expiration dates, old rental rates expiring in 2012 and new 2013 rental rate increases.</t>
  </si>
  <si>
    <t>Monthly Increase</t>
  </si>
  <si>
    <t>for calendar year 2013.</t>
  </si>
  <si>
    <t>Hint (try this):</t>
  </si>
  <si>
    <t>(can do tree first if you'd like--see next direction)</t>
  </si>
  <si>
    <t>Vacant</t>
  </si>
  <si>
    <t>After Lease</t>
  </si>
  <si>
    <t>Expires</t>
  </si>
  <si>
    <t>IF(DAY(lease expiration date) is &gt;=28,MONTH(year end date)-MONTH(lease expiration date)-VACANT Months,</t>
  </si>
  <si>
    <t>MONTH(year end date)-MONTH(lease expiration date)-VACANT Months+.5)</t>
  </si>
  <si>
    <t>will be vacant 3 months before new tenant moves in.  Display months to the half month.</t>
  </si>
  <si>
    <t xml:space="preserve">1610 Comanche Way 16A which will be vacant one month before the new tenant moves in and 867 Brownstone #104 which </t>
  </si>
  <si>
    <t>3.  In Column H, use IF function to calculate 2013 Rental Income Budget</t>
  </si>
  <si>
    <t>2a.  In column E, determine how many months remain at the beginning of the year from old leases.</t>
  </si>
  <si>
    <t>that will be under the new lease from the lease expiration date through 12/31/13.  Use DAY and MONTH functions.</t>
  </si>
  <si>
    <r>
      <t xml:space="preserve">4.  Copy your worksheet to the formula sheet.  </t>
    </r>
    <r>
      <rPr>
        <b/>
        <sz val="13"/>
        <rFont val="Arial"/>
        <family val="2"/>
      </rPr>
      <t>Display only your IF statement in column H.</t>
    </r>
  </si>
  <si>
    <t>that are covered in your budget formula (column H)</t>
  </si>
  <si>
    <t>6.  Sort data ascending by lease expiration date.  Include Total at the bottom of column H.</t>
  </si>
  <si>
    <t>2b.  Establish vacant months in column F.  Create an IF statement in column G to calculate the additional months</t>
  </si>
  <si>
    <t>You work as a bookkeeper for the Stockwell Corporation.  This corporation owns apartment buildings</t>
  </si>
  <si>
    <t>1 Bedroom</t>
  </si>
  <si>
    <t>2 Bedroom</t>
  </si>
  <si>
    <t>3 Bedroom</t>
  </si>
  <si>
    <t># of mos. in old lease * 540 + 2013 mos. * 555</t>
  </si>
  <si>
    <t># of mos. in old lease * 650 + 2013 mos. * 680</t>
  </si>
  <si>
    <t># of mos. in old lease * 795 + 2013 mos. * 835</t>
  </si>
  <si>
    <t># of mos. in old lease * 845 + 2013 mos. * 890</t>
  </si>
  <si>
    <t>STOCKWELL PROPERTY MANAGEMENT</t>
  </si>
  <si>
    <t>2013 Budget Rental Income</t>
  </si>
  <si>
    <t>Apartment Rentals</t>
  </si>
  <si>
    <t>Rental Income</t>
  </si>
  <si>
    <t>2g</t>
  </si>
  <si>
    <t>809 Tompkins Drive</t>
  </si>
  <si>
    <t>#1</t>
  </si>
  <si>
    <t>#2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</si>
</sst>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_)"/>
    <numFmt numFmtId="165" formatCode="mm/dd/yy_)"/>
    <numFmt numFmtId="166" formatCode="_(* #,##0_);_(* \(#,##0\);_(* &quot;-&quot;??_);_(@_)"/>
    <numFmt numFmtId="167" formatCode="_(&quot;$&quot;* #,##0_);_(&quot;$&quot;* \(#,##0\);_(&quot;$&quot;* &quot;-&quot;??_);_(@_)"/>
    <numFmt numFmtId="168" formatCode="0.0_)"/>
  </numFmts>
  <fonts count="15" x14ac:knownFonts="1">
    <font>
      <sz val="12"/>
      <name val="Arial"/>
    </font>
    <font>
      <sz val="10"/>
      <name val="Arial"/>
      <family val="2"/>
    </font>
    <font>
      <sz val="12"/>
      <color indexed="8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3"/>
      <name val="Arial"/>
      <family val="2"/>
    </font>
    <font>
      <b/>
      <sz val="13"/>
      <name val="Arial"/>
      <family val="2"/>
    </font>
    <font>
      <sz val="10"/>
      <name val="Arial"/>
      <family val="2"/>
    </font>
    <font>
      <sz val="13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18"/>
      <name val="Bodoni MT Black"/>
      <family val="1"/>
    </font>
    <font>
      <b/>
      <sz val="16"/>
      <name val="Bodoni MT Black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2" fillId="0" borderId="0" applyFont="0" applyFill="0" applyBorder="0" applyAlignment="0" applyProtection="0"/>
  </cellStyleXfs>
  <cellXfs count="91">
    <xf numFmtId="164" fontId="0" fillId="0" borderId="0" xfId="0"/>
    <xf numFmtId="165" fontId="0" fillId="0" borderId="0" xfId="0" applyNumberFormat="1" applyProtection="1"/>
    <xf numFmtId="164" fontId="3" fillId="0" borderId="0" xfId="0" applyFont="1"/>
    <xf numFmtId="164" fontId="0" fillId="0" borderId="0" xfId="0" quotePrefix="1" applyAlignment="1">
      <alignment horizontal="right"/>
    </xf>
    <xf numFmtId="164" fontId="2" fillId="0" borderId="1" xfId="0" applyFont="1" applyBorder="1"/>
    <xf numFmtId="164" fontId="5" fillId="0" borderId="0" xfId="0" applyFont="1" applyAlignment="1">
      <alignment horizontal="center"/>
    </xf>
    <xf numFmtId="164" fontId="3" fillId="0" borderId="0" xfId="0" applyFont="1" applyAlignment="1">
      <alignment horizontal="center"/>
    </xf>
    <xf numFmtId="164" fontId="5" fillId="0" borderId="0" xfId="0" applyFont="1"/>
    <xf numFmtId="164" fontId="6" fillId="0" borderId="0" xfId="0" applyFont="1"/>
    <xf numFmtId="164" fontId="6" fillId="0" borderId="0" xfId="0" applyFont="1" applyAlignment="1">
      <alignment horizontal="left"/>
    </xf>
    <xf numFmtId="164" fontId="6" fillId="0" borderId="0" xfId="0" applyFont="1" applyAlignment="1">
      <alignment horizontal="center"/>
    </xf>
    <xf numFmtId="164" fontId="6" fillId="0" borderId="2" xfId="0" applyFont="1" applyBorder="1" applyAlignment="1">
      <alignment horizontal="center"/>
    </xf>
    <xf numFmtId="5" fontId="6" fillId="0" borderId="0" xfId="0" applyNumberFormat="1" applyFont="1" applyProtection="1"/>
    <xf numFmtId="9" fontId="6" fillId="0" borderId="0" xfId="2" applyFont="1"/>
    <xf numFmtId="166" fontId="6" fillId="0" borderId="0" xfId="1" applyNumberFormat="1" applyFont="1"/>
    <xf numFmtId="164" fontId="6" fillId="0" borderId="0" xfId="0" applyFont="1" applyAlignment="1">
      <alignment horizontal="right"/>
    </xf>
    <xf numFmtId="165" fontId="6" fillId="0" borderId="0" xfId="0" applyNumberFormat="1" applyFont="1" applyProtection="1"/>
    <xf numFmtId="164" fontId="6" fillId="0" borderId="0" xfId="0" applyFont="1" applyAlignment="1">
      <alignment horizontal="left" indent="1"/>
    </xf>
    <xf numFmtId="164" fontId="6" fillId="0" borderId="0" xfId="0" applyFont="1" applyAlignment="1"/>
    <xf numFmtId="164" fontId="6" fillId="0" borderId="0" xfId="0" applyFont="1" applyAlignment="1">
      <alignment horizontal="left" indent="3"/>
    </xf>
    <xf numFmtId="164" fontId="6" fillId="0" borderId="0" xfId="0" applyFont="1" applyAlignment="1">
      <alignment horizontal="left" indent="4"/>
    </xf>
    <xf numFmtId="164" fontId="6" fillId="0" borderId="3" xfId="0" applyFont="1" applyBorder="1" applyAlignment="1">
      <alignment horizontal="center" wrapText="1"/>
    </xf>
    <xf numFmtId="0" fontId="0" fillId="0" borderId="0" xfId="0" applyNumberFormat="1"/>
    <xf numFmtId="0" fontId="0" fillId="0" borderId="0" xfId="0" applyNumberFormat="1" applyAlignment="1">
      <alignment horizontal="left"/>
    </xf>
    <xf numFmtId="0" fontId="0" fillId="0" borderId="0" xfId="0" applyNumberFormat="1" applyAlignment="1">
      <alignment horizontal="center"/>
    </xf>
    <xf numFmtId="0" fontId="8" fillId="0" borderId="3" xfId="0" applyNumberFormat="1" applyFont="1" applyBorder="1" applyAlignment="1">
      <alignment horizontal="center"/>
    </xf>
    <xf numFmtId="5" fontId="0" fillId="0" borderId="0" xfId="0" applyNumberFormat="1" applyProtection="1"/>
    <xf numFmtId="166" fontId="0" fillId="0" borderId="0" xfId="1" applyNumberFormat="1" applyFont="1"/>
    <xf numFmtId="0" fontId="0" fillId="0" borderId="0" xfId="0" applyNumberFormat="1" applyAlignment="1">
      <alignment horizontal="right"/>
    </xf>
    <xf numFmtId="0" fontId="0" fillId="0" borderId="0" xfId="0" applyNumberFormat="1" applyAlignment="1">
      <alignment horizontal="left" indent="1"/>
    </xf>
    <xf numFmtId="0" fontId="8" fillId="0" borderId="3" xfId="0" applyNumberFormat="1" applyFont="1" applyFill="1" applyBorder="1" applyAlignment="1">
      <alignment horizontal="center" wrapText="1"/>
    </xf>
    <xf numFmtId="164" fontId="6" fillId="0" borderId="0" xfId="0" applyFont="1" applyAlignment="1">
      <alignment horizontal="left" indent="2"/>
    </xf>
    <xf numFmtId="164" fontId="6" fillId="0" borderId="0" xfId="0" applyFont="1" applyAlignment="1">
      <alignment horizontal="left" indent="5"/>
    </xf>
    <xf numFmtId="164" fontId="7" fillId="0" borderId="0" xfId="0" applyFont="1" applyAlignment="1">
      <alignment horizontal="left" indent="3"/>
    </xf>
    <xf numFmtId="164" fontId="9" fillId="0" borderId="0" xfId="0" applyFont="1" applyAlignment="1"/>
    <xf numFmtId="164" fontId="9" fillId="0" borderId="0" xfId="0" applyFont="1" applyAlignment="1">
      <alignment horizontal="left" indent="3"/>
    </xf>
    <xf numFmtId="164" fontId="9" fillId="0" borderId="0" xfId="0" applyFont="1"/>
    <xf numFmtId="164" fontId="10" fillId="0" borderId="0" xfId="0" applyFont="1"/>
    <xf numFmtId="165" fontId="6" fillId="0" borderId="0" xfId="0" applyNumberFormat="1" applyFont="1" applyAlignment="1" applyProtection="1">
      <alignment horizontal="center"/>
    </xf>
    <xf numFmtId="0" fontId="8" fillId="0" borderId="5" xfId="0" applyNumberFormat="1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5" fontId="11" fillId="0" borderId="0" xfId="0" applyNumberFormat="1" applyFont="1" applyProtection="1"/>
    <xf numFmtId="166" fontId="11" fillId="0" borderId="0" xfId="1" applyNumberFormat="1" applyFont="1"/>
    <xf numFmtId="164" fontId="6" fillId="0" borderId="0" xfId="0" applyFont="1" applyAlignment="1">
      <alignment horizontal="center"/>
    </xf>
    <xf numFmtId="164" fontId="11" fillId="0" borderId="0" xfId="0" applyFont="1"/>
    <xf numFmtId="0" fontId="11" fillId="0" borderId="0" xfId="0" applyNumberFormat="1" applyFont="1" applyAlignment="1">
      <alignment horizontal="center"/>
    </xf>
    <xf numFmtId="0" fontId="11" fillId="0" borderId="0" xfId="0" applyNumberFormat="1" applyFont="1" applyAlignment="1">
      <alignment horizontal="center" wrapText="1"/>
    </xf>
    <xf numFmtId="164" fontId="5" fillId="0" borderId="0" xfId="0" applyFont="1" applyAlignment="1">
      <alignment vertical="center"/>
    </xf>
    <xf numFmtId="164" fontId="9" fillId="0" borderId="0" xfId="0" applyFont="1" applyAlignment="1">
      <alignment horizontal="left" indent="4"/>
    </xf>
    <xf numFmtId="164" fontId="7" fillId="0" borderId="0" xfId="0" applyFont="1"/>
    <xf numFmtId="164" fontId="2" fillId="0" borderId="0" xfId="0" applyFont="1" applyBorder="1"/>
    <xf numFmtId="164" fontId="6" fillId="0" borderId="0" xfId="0" applyFont="1" applyBorder="1" applyAlignment="1">
      <alignment horizontal="center" wrapText="1"/>
    </xf>
    <xf numFmtId="5" fontId="6" fillId="0" borderId="0" xfId="2" applyNumberFormat="1" applyFont="1"/>
    <xf numFmtId="164" fontId="11" fillId="0" borderId="4" xfId="0" applyFont="1" applyBorder="1" applyAlignment="1">
      <alignment horizontal="center" wrapText="1"/>
    </xf>
    <xf numFmtId="164" fontId="1" fillId="0" borderId="4" xfId="0" applyFont="1" applyBorder="1" applyAlignment="1">
      <alignment horizontal="center" vertical="top" wrapText="1"/>
    </xf>
    <xf numFmtId="164" fontId="1" fillId="0" borderId="4" xfId="0" applyFont="1" applyBorder="1" applyAlignment="1">
      <alignment horizontal="center" vertical="center" wrapText="1"/>
    </xf>
    <xf numFmtId="0" fontId="0" fillId="0" borderId="0" xfId="0" applyNumberFormat="1" applyBorder="1" applyAlignment="1">
      <alignment horizontal="center"/>
    </xf>
    <xf numFmtId="164" fontId="6" fillId="0" borderId="0" xfId="0" applyFont="1" applyBorder="1" applyAlignment="1">
      <alignment horizontal="center"/>
    </xf>
    <xf numFmtId="164" fontId="6" fillId="0" borderId="0" xfId="0" applyFont="1" applyAlignment="1">
      <alignment horizontal="center"/>
    </xf>
    <xf numFmtId="0" fontId="0" fillId="0" borderId="0" xfId="0" applyNumberFormat="1" applyAlignment="1">
      <alignment horizontal="center" vertical="center"/>
    </xf>
    <xf numFmtId="164" fontId="0" fillId="0" borderId="0" xfId="0" applyAlignment="1">
      <alignment horizontal="center"/>
    </xf>
    <xf numFmtId="167" fontId="11" fillId="0" borderId="0" xfId="3" applyNumberFormat="1" applyFont="1"/>
    <xf numFmtId="166" fontId="11" fillId="0" borderId="6" xfId="3" applyNumberFormat="1" applyFont="1" applyBorder="1"/>
    <xf numFmtId="0" fontId="0" fillId="0" borderId="0" xfId="0" applyNumberFormat="1" applyAlignment="1"/>
    <xf numFmtId="167" fontId="11" fillId="0" borderId="0" xfId="3" applyNumberFormat="1" applyFont="1" applyBorder="1"/>
    <xf numFmtId="166" fontId="11" fillId="0" borderId="0" xfId="3" applyNumberFormat="1" applyFont="1" applyBorder="1"/>
    <xf numFmtId="164" fontId="0" fillId="0" borderId="3" xfId="0" applyBorder="1"/>
    <xf numFmtId="167" fontId="0" fillId="0" borderId="0" xfId="3" applyNumberFormat="1" applyFont="1"/>
    <xf numFmtId="164" fontId="6" fillId="0" borderId="0" xfId="0" applyFont="1" applyAlignment="1">
      <alignment horizontal="center"/>
    </xf>
    <xf numFmtId="0" fontId="0" fillId="0" borderId="0" xfId="0" applyNumberFormat="1" applyFont="1"/>
    <xf numFmtId="0" fontId="11" fillId="0" borderId="0" xfId="0" applyNumberFormat="1" applyFont="1" applyAlignment="1">
      <alignment horizontal="right"/>
    </xf>
    <xf numFmtId="166" fontId="11" fillId="0" borderId="4" xfId="3" applyNumberFormat="1" applyFont="1" applyBorder="1"/>
    <xf numFmtId="164" fontId="6" fillId="0" borderId="0" xfId="0" applyFont="1" applyAlignment="1">
      <alignment horizontal="center"/>
    </xf>
    <xf numFmtId="164" fontId="6" fillId="0" borderId="3" xfId="0" applyFont="1" applyBorder="1" applyAlignment="1">
      <alignment horizontal="center"/>
    </xf>
    <xf numFmtId="0" fontId="13" fillId="0" borderId="0" xfId="0" applyNumberFormat="1" applyFont="1" applyAlignment="1">
      <alignment horizontal="center" vertical="center"/>
    </xf>
    <xf numFmtId="0" fontId="14" fillId="0" borderId="0" xfId="0" applyNumberFormat="1" applyFont="1" applyAlignment="1">
      <alignment horizontal="center" vertical="center"/>
    </xf>
    <xf numFmtId="164" fontId="13" fillId="0" borderId="0" xfId="0" applyFont="1" applyAlignment="1">
      <alignment horizontal="center"/>
    </xf>
    <xf numFmtId="164" fontId="14" fillId="0" borderId="0" xfId="0" applyFont="1" applyAlignment="1">
      <alignment horizontal="center"/>
    </xf>
    <xf numFmtId="164" fontId="11" fillId="0" borderId="3" xfId="0" applyFont="1" applyBorder="1" applyAlignment="1">
      <alignment horizontal="center"/>
    </xf>
    <xf numFmtId="164" fontId="11" fillId="0" borderId="0" xfId="0" applyFont="1" applyAlignment="1">
      <alignment horizontal="center"/>
    </xf>
    <xf numFmtId="168" fontId="0" fillId="0" borderId="0" xfId="0" applyNumberFormat="1" applyAlignment="1">
      <alignment horizontal="center"/>
    </xf>
    <xf numFmtId="165" fontId="6" fillId="0" borderId="3" xfId="0" applyNumberFormat="1" applyFont="1" applyBorder="1" applyProtection="1"/>
    <xf numFmtId="0" fontId="0" fillId="0" borderId="3" xfId="0" applyNumberFormat="1" applyBorder="1" applyAlignment="1">
      <alignment horizontal="center"/>
    </xf>
    <xf numFmtId="0" fontId="11" fillId="0" borderId="7" xfId="0" applyNumberFormat="1" applyFont="1" applyBorder="1" applyAlignment="1">
      <alignment horizontal="center"/>
    </xf>
    <xf numFmtId="43" fontId="11" fillId="0" borderId="6" xfId="3" applyNumberFormat="1" applyFont="1" applyBorder="1"/>
    <xf numFmtId="0" fontId="0" fillId="0" borderId="0" xfId="0" applyNumberFormat="1" applyFont="1" applyBorder="1"/>
    <xf numFmtId="0" fontId="11" fillId="0" borderId="0" xfId="0" applyNumberFormat="1" applyFont="1" applyBorder="1" applyAlignment="1">
      <alignment horizontal="center"/>
    </xf>
    <xf numFmtId="0" fontId="11" fillId="0" borderId="0" xfId="0" applyNumberFormat="1" applyFont="1" applyBorder="1" applyAlignment="1">
      <alignment horizontal="right"/>
    </xf>
    <xf numFmtId="165" fontId="6" fillId="0" borderId="0" xfId="0" applyNumberFormat="1" applyFont="1" applyBorder="1" applyProtection="1"/>
    <xf numFmtId="164" fontId="0" fillId="0" borderId="0" xfId="0" applyBorder="1"/>
    <xf numFmtId="0" fontId="0" fillId="0" borderId="3" xfId="0" applyNumberFormat="1" applyBorder="1"/>
  </cellXfs>
  <cellStyles count="4">
    <cellStyle name="Comma" xfId="1" builtinId="3"/>
    <cellStyle name="Currency" xfId="3" builtinId="4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657225</xdr:colOff>
      <xdr:row>5</xdr:row>
      <xdr:rowOff>28575</xdr:rowOff>
    </xdr:from>
    <xdr:to>
      <xdr:col>2</xdr:col>
      <xdr:colOff>533400</xdr:colOff>
      <xdr:row>6</xdr:row>
      <xdr:rowOff>95250</xdr:rowOff>
    </xdr:to>
    <xdr:sp macro="" textlink="">
      <xdr:nvSpPr>
        <xdr:cNvPr id="1159" name="Line 1"/>
        <xdr:cNvSpPr>
          <a:spLocks noChangeShapeType="1"/>
        </xdr:cNvSpPr>
      </xdr:nvSpPr>
      <xdr:spPr bwMode="auto">
        <a:xfrm flipH="1">
          <a:off x="1419225" y="1200150"/>
          <a:ext cx="1828800" cy="2571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695325</xdr:colOff>
      <xdr:row>5</xdr:row>
      <xdr:rowOff>28575</xdr:rowOff>
    </xdr:from>
    <xdr:to>
      <xdr:col>3</xdr:col>
      <xdr:colOff>352425</xdr:colOff>
      <xdr:row>6</xdr:row>
      <xdr:rowOff>114300</xdr:rowOff>
    </xdr:to>
    <xdr:sp macro="" textlink="">
      <xdr:nvSpPr>
        <xdr:cNvPr id="1160" name="Line 2"/>
        <xdr:cNvSpPr>
          <a:spLocks noChangeShapeType="1"/>
        </xdr:cNvSpPr>
      </xdr:nvSpPr>
      <xdr:spPr bwMode="auto">
        <a:xfrm>
          <a:off x="3409950" y="1200150"/>
          <a:ext cx="1609725" cy="2762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800100</xdr:colOff>
      <xdr:row>9</xdr:row>
      <xdr:rowOff>38100</xdr:rowOff>
    </xdr:from>
    <xdr:to>
      <xdr:col>3</xdr:col>
      <xdr:colOff>514350</xdr:colOff>
      <xdr:row>10</xdr:row>
      <xdr:rowOff>104775</xdr:rowOff>
    </xdr:to>
    <xdr:sp macro="" textlink="">
      <xdr:nvSpPr>
        <xdr:cNvPr id="1161" name="Line 3"/>
        <xdr:cNvSpPr>
          <a:spLocks noChangeShapeType="1"/>
        </xdr:cNvSpPr>
      </xdr:nvSpPr>
      <xdr:spPr bwMode="auto">
        <a:xfrm flipH="1">
          <a:off x="3514725" y="2371725"/>
          <a:ext cx="1666875" cy="2571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771525</xdr:colOff>
      <xdr:row>9</xdr:row>
      <xdr:rowOff>38100</xdr:rowOff>
    </xdr:from>
    <xdr:to>
      <xdr:col>4</xdr:col>
      <xdr:colOff>371475</xdr:colOff>
      <xdr:row>10</xdr:row>
      <xdr:rowOff>133350</xdr:rowOff>
    </xdr:to>
    <xdr:sp macro="" textlink="">
      <xdr:nvSpPr>
        <xdr:cNvPr id="1162" name="Line 4"/>
        <xdr:cNvSpPr>
          <a:spLocks noChangeShapeType="1"/>
        </xdr:cNvSpPr>
      </xdr:nvSpPr>
      <xdr:spPr bwMode="auto">
        <a:xfrm>
          <a:off x="5438775" y="2371725"/>
          <a:ext cx="1552575" cy="285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800100</xdr:colOff>
      <xdr:row>13</xdr:row>
      <xdr:rowOff>38100</xdr:rowOff>
    </xdr:from>
    <xdr:to>
      <xdr:col>4</xdr:col>
      <xdr:colOff>514350</xdr:colOff>
      <xdr:row>14</xdr:row>
      <xdr:rowOff>104775</xdr:rowOff>
    </xdr:to>
    <xdr:sp macro="" textlink="">
      <xdr:nvSpPr>
        <xdr:cNvPr id="1163" name="Line 5"/>
        <xdr:cNvSpPr>
          <a:spLocks noChangeShapeType="1"/>
        </xdr:cNvSpPr>
      </xdr:nvSpPr>
      <xdr:spPr bwMode="auto">
        <a:xfrm flipH="1">
          <a:off x="5467350" y="3533775"/>
          <a:ext cx="1666875" cy="2571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771525</xdr:colOff>
      <xdr:row>13</xdr:row>
      <xdr:rowOff>38100</xdr:rowOff>
    </xdr:from>
    <xdr:to>
      <xdr:col>5</xdr:col>
      <xdr:colOff>371475</xdr:colOff>
      <xdr:row>14</xdr:row>
      <xdr:rowOff>133350</xdr:rowOff>
    </xdr:to>
    <xdr:sp macro="" textlink="">
      <xdr:nvSpPr>
        <xdr:cNvPr id="1164" name="Line 6"/>
        <xdr:cNvSpPr>
          <a:spLocks noChangeShapeType="1"/>
        </xdr:cNvSpPr>
      </xdr:nvSpPr>
      <xdr:spPr bwMode="auto">
        <a:xfrm>
          <a:off x="7391400" y="3533775"/>
          <a:ext cx="1552575" cy="285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">
    <pageSetUpPr fitToPage="1"/>
  </sheetPr>
  <dimension ref="A1:I81"/>
  <sheetViews>
    <sheetView defaultGridColor="0" colorId="22" workbookViewId="0"/>
  </sheetViews>
  <sheetFormatPr defaultColWidth="9.77734375" defaultRowHeight="15" x14ac:dyDescent="0.2"/>
  <cols>
    <col min="1" max="1" width="15.77734375" customWidth="1"/>
    <col min="2" max="2" width="8.33203125" customWidth="1"/>
    <col min="3" max="3" width="10.33203125" customWidth="1"/>
    <col min="4" max="4" width="14.5546875" customWidth="1"/>
    <col min="5" max="5" width="13.5546875" customWidth="1"/>
    <col min="6" max="6" width="12.33203125" customWidth="1"/>
    <col min="7" max="8" width="13.5546875" customWidth="1"/>
    <col min="9" max="9" width="10.21875" customWidth="1"/>
  </cols>
  <sheetData>
    <row r="1" spans="1:9" ht="22.5" customHeight="1" x14ac:dyDescent="0.2">
      <c r="A1" s="47" t="s">
        <v>89</v>
      </c>
    </row>
    <row r="2" spans="1:9" ht="20.25" x14ac:dyDescent="0.3">
      <c r="A2" s="37" t="s">
        <v>81</v>
      </c>
      <c r="H2" s="3"/>
    </row>
    <row r="3" spans="1:9" ht="18" x14ac:dyDescent="0.25">
      <c r="A3" s="2" t="s">
        <v>21</v>
      </c>
      <c r="H3" s="3"/>
    </row>
    <row r="4" spans="1:9" ht="18" x14ac:dyDescent="0.25">
      <c r="A4" s="2"/>
      <c r="H4" s="3"/>
    </row>
    <row r="5" spans="1:9" ht="18.75" thickBot="1" x14ac:dyDescent="0.3">
      <c r="A5" s="6" t="s">
        <v>22</v>
      </c>
      <c r="B5" s="4"/>
      <c r="C5" s="4"/>
      <c r="D5" s="4"/>
      <c r="E5" s="4"/>
      <c r="F5" s="50"/>
      <c r="G5" s="5" t="s">
        <v>14</v>
      </c>
      <c r="H5" s="4"/>
    </row>
    <row r="6" spans="1:9" ht="29.25" customHeight="1" x14ac:dyDescent="0.25">
      <c r="A6" s="8" t="s">
        <v>114</v>
      </c>
      <c r="B6" s="8"/>
      <c r="C6" s="8"/>
      <c r="D6" s="8"/>
      <c r="E6" s="8"/>
      <c r="F6" s="8"/>
      <c r="G6" s="8"/>
      <c r="H6" s="8"/>
    </row>
    <row r="7" spans="1:9" ht="16.5" x14ac:dyDescent="0.25">
      <c r="A7" s="8" t="s">
        <v>67</v>
      </c>
      <c r="B7" s="8"/>
      <c r="C7" s="8"/>
      <c r="D7" s="8"/>
      <c r="E7" s="8"/>
      <c r="F7" s="8"/>
      <c r="G7" s="8"/>
      <c r="H7" s="8"/>
    </row>
    <row r="8" spans="1:9" ht="16.5" x14ac:dyDescent="0.25">
      <c r="A8" s="8" t="s">
        <v>93</v>
      </c>
      <c r="B8" s="8"/>
      <c r="C8" s="8"/>
      <c r="D8" s="8"/>
      <c r="E8" s="8"/>
      <c r="F8" s="8"/>
      <c r="G8" s="8"/>
      <c r="H8" s="8"/>
      <c r="I8" s="1"/>
    </row>
    <row r="9" spans="1:9" ht="16.5" x14ac:dyDescent="0.25">
      <c r="A9" s="8"/>
      <c r="B9" s="8"/>
      <c r="C9" s="8"/>
      <c r="D9" s="8"/>
      <c r="E9" s="8"/>
      <c r="F9" s="8"/>
      <c r="G9" s="8"/>
      <c r="H9" s="8"/>
      <c r="I9" s="1"/>
    </row>
    <row r="10" spans="1:9" ht="16.5" x14ac:dyDescent="0.25">
      <c r="A10" s="8"/>
      <c r="B10" s="9" t="s">
        <v>23</v>
      </c>
      <c r="C10" s="8"/>
      <c r="D10" s="8"/>
      <c r="E10" s="8"/>
      <c r="F10" s="8"/>
      <c r="G10" s="8"/>
      <c r="H10" s="8"/>
      <c r="I10" s="1"/>
    </row>
    <row r="11" spans="1:9" ht="26.25" x14ac:dyDescent="0.25">
      <c r="A11" s="8"/>
      <c r="B11" s="10"/>
      <c r="C11" s="10">
        <v>2012</v>
      </c>
      <c r="D11" s="10">
        <v>2013</v>
      </c>
      <c r="E11" s="8"/>
      <c r="F11" s="8"/>
      <c r="G11" s="39" t="s">
        <v>79</v>
      </c>
      <c r="H11" s="8"/>
      <c r="I11" s="1"/>
    </row>
    <row r="12" spans="1:9" ht="16.5" x14ac:dyDescent="0.25">
      <c r="A12" s="8"/>
      <c r="B12" s="10"/>
      <c r="C12" s="10" t="s">
        <v>24</v>
      </c>
      <c r="D12" s="10" t="s">
        <v>25</v>
      </c>
      <c r="E12" s="8"/>
      <c r="F12" s="8"/>
      <c r="G12" s="38">
        <v>41639</v>
      </c>
      <c r="I12" s="1"/>
    </row>
    <row r="13" spans="1:9" ht="16.5" x14ac:dyDescent="0.25">
      <c r="A13" s="8"/>
      <c r="B13" s="11" t="s">
        <v>1</v>
      </c>
      <c r="C13" s="11" t="s">
        <v>26</v>
      </c>
      <c r="D13" s="11" t="s">
        <v>27</v>
      </c>
      <c r="E13" s="8"/>
      <c r="F13" s="8"/>
      <c r="G13" s="8"/>
      <c r="H13" s="8"/>
    </row>
    <row r="14" spans="1:9" ht="16.5" x14ac:dyDescent="0.25">
      <c r="A14" s="8"/>
      <c r="B14" s="8">
        <v>1</v>
      </c>
      <c r="C14" s="12">
        <v>540</v>
      </c>
      <c r="D14" s="12">
        <v>15</v>
      </c>
      <c r="E14" s="52">
        <f>SUM(C14:D14)</f>
        <v>555</v>
      </c>
      <c r="F14" s="13"/>
      <c r="G14" s="8"/>
      <c r="H14" s="8"/>
    </row>
    <row r="15" spans="1:9" ht="16.5" x14ac:dyDescent="0.25">
      <c r="A15" s="8"/>
      <c r="B15" s="8">
        <v>2</v>
      </c>
      <c r="C15" s="14">
        <v>650</v>
      </c>
      <c r="D15" s="14">
        <v>30</v>
      </c>
      <c r="E15" s="8">
        <f>SUM(C15:D15)</f>
        <v>680</v>
      </c>
      <c r="F15" s="8"/>
      <c r="G15" s="8"/>
      <c r="H15" s="8"/>
    </row>
    <row r="16" spans="1:9" ht="16.5" x14ac:dyDescent="0.25">
      <c r="A16" s="8"/>
      <c r="B16" s="8">
        <v>3</v>
      </c>
      <c r="C16" s="14">
        <v>795</v>
      </c>
      <c r="D16" s="14">
        <v>40</v>
      </c>
      <c r="E16" s="8">
        <f>SUM(C16:D16)</f>
        <v>835</v>
      </c>
      <c r="F16" s="8"/>
      <c r="G16" s="8"/>
      <c r="H16" s="8"/>
    </row>
    <row r="17" spans="1:8" ht="17.25" customHeight="1" x14ac:dyDescent="0.25">
      <c r="A17" s="8"/>
      <c r="B17" s="15" t="s">
        <v>15</v>
      </c>
      <c r="C17" s="14">
        <v>845</v>
      </c>
      <c r="D17" s="14">
        <v>45</v>
      </c>
      <c r="E17" s="8">
        <f>SUM(C17:D17)</f>
        <v>890</v>
      </c>
      <c r="F17" s="8"/>
      <c r="G17" s="8"/>
      <c r="H17" s="8"/>
    </row>
    <row r="18" spans="1:8" ht="22.5" customHeight="1" x14ac:dyDescent="0.25">
      <c r="A18" s="8" t="s">
        <v>2</v>
      </c>
      <c r="B18" s="8"/>
      <c r="C18" s="8"/>
      <c r="D18" s="8"/>
      <c r="E18" s="8"/>
      <c r="F18" s="8"/>
      <c r="G18" s="8"/>
      <c r="H18" s="8"/>
    </row>
    <row r="19" spans="1:8" ht="16.5" x14ac:dyDescent="0.25">
      <c r="A19" s="8" t="s">
        <v>94</v>
      </c>
      <c r="B19" s="8"/>
      <c r="C19" s="8"/>
      <c r="D19" s="8"/>
      <c r="E19" s="8"/>
      <c r="F19" s="8"/>
      <c r="G19" s="8"/>
      <c r="H19" s="8"/>
    </row>
    <row r="20" spans="1:8" ht="16.5" x14ac:dyDescent="0.25">
      <c r="A20" s="44" t="s">
        <v>95</v>
      </c>
      <c r="B20" s="8"/>
      <c r="C20" s="8"/>
      <c r="D20" s="8"/>
      <c r="E20" s="8"/>
      <c r="F20" s="8"/>
      <c r="G20" s="8"/>
      <c r="H20" s="8"/>
    </row>
    <row r="21" spans="1:8" ht="16.5" x14ac:dyDescent="0.25">
      <c r="B21" s="8"/>
      <c r="C21" s="8"/>
      <c r="D21" s="8"/>
      <c r="E21" s="8"/>
      <c r="F21" s="8"/>
      <c r="G21" s="8"/>
      <c r="H21" s="8"/>
    </row>
    <row r="22" spans="1:8" ht="16.5" x14ac:dyDescent="0.25">
      <c r="A22" s="36" t="s">
        <v>90</v>
      </c>
      <c r="B22" s="8"/>
      <c r="C22" s="8"/>
      <c r="D22" s="8"/>
      <c r="E22" s="8"/>
      <c r="F22" s="8"/>
      <c r="G22" s="8"/>
      <c r="H22" s="8"/>
    </row>
    <row r="23" spans="1:8" ht="16.5" x14ac:dyDescent="0.25">
      <c r="A23" s="8" t="s">
        <v>106</v>
      </c>
      <c r="B23" s="8"/>
      <c r="C23" s="8"/>
      <c r="D23" s="8"/>
      <c r="E23" s="8"/>
      <c r="F23" s="8"/>
      <c r="G23" s="8"/>
      <c r="H23" s="8"/>
    </row>
    <row r="24" spans="1:8" ht="16.5" x14ac:dyDescent="0.25">
      <c r="A24" s="8" t="s">
        <v>105</v>
      </c>
      <c r="B24" s="8"/>
      <c r="C24" s="8"/>
      <c r="D24" s="8"/>
      <c r="E24" s="8"/>
      <c r="F24" s="8"/>
      <c r="G24" s="8"/>
      <c r="H24" s="8"/>
    </row>
    <row r="25" spans="1:8" ht="16.5" x14ac:dyDescent="0.25">
      <c r="A25" s="8"/>
      <c r="B25" s="8"/>
      <c r="C25" s="8"/>
      <c r="D25" s="8"/>
      <c r="E25" s="8"/>
      <c r="F25" s="8"/>
      <c r="G25" s="8"/>
      <c r="H25" s="8"/>
    </row>
    <row r="26" spans="1:8" ht="16.5" x14ac:dyDescent="0.25">
      <c r="A26" s="8"/>
      <c r="B26" s="8"/>
      <c r="C26" s="8"/>
      <c r="D26" s="8"/>
      <c r="E26" s="8"/>
      <c r="F26" s="8"/>
      <c r="G26" s="8"/>
      <c r="H26" s="8"/>
    </row>
    <row r="27" spans="1:8" ht="16.5" x14ac:dyDescent="0.25">
      <c r="A27" s="8" t="s">
        <v>72</v>
      </c>
      <c r="B27" s="8"/>
      <c r="C27" s="8"/>
      <c r="D27" s="8"/>
      <c r="E27" s="8"/>
      <c r="F27" s="8"/>
      <c r="G27" s="8"/>
      <c r="H27" s="8"/>
    </row>
    <row r="28" spans="1:8" ht="23.25" customHeight="1" x14ac:dyDescent="0.25">
      <c r="A28" s="18" t="s">
        <v>78</v>
      </c>
      <c r="B28" s="8"/>
      <c r="C28" s="8"/>
      <c r="D28" s="8"/>
      <c r="E28" s="8"/>
      <c r="F28" s="8"/>
      <c r="G28" s="8"/>
      <c r="H28" s="8"/>
    </row>
    <row r="29" spans="1:8" ht="16.5" x14ac:dyDescent="0.25">
      <c r="A29" s="19" t="s">
        <v>97</v>
      </c>
      <c r="B29" s="8"/>
      <c r="C29" s="8"/>
      <c r="D29" s="8"/>
      <c r="E29" s="8"/>
      <c r="F29" s="8"/>
      <c r="G29" s="8"/>
      <c r="H29" s="8"/>
    </row>
    <row r="30" spans="1:8" ht="16.5" x14ac:dyDescent="0.25">
      <c r="A30" s="19"/>
      <c r="B30" s="8"/>
      <c r="C30" s="8"/>
      <c r="D30" s="8"/>
      <c r="E30" s="8"/>
      <c r="F30" s="8"/>
      <c r="G30" s="8"/>
      <c r="H30" s="8"/>
    </row>
    <row r="31" spans="1:8" ht="16.5" x14ac:dyDescent="0.25">
      <c r="A31" s="18" t="s">
        <v>108</v>
      </c>
      <c r="B31" s="8"/>
      <c r="C31" s="8"/>
      <c r="D31" s="8"/>
      <c r="E31" s="8"/>
      <c r="F31" s="8"/>
      <c r="G31" s="8"/>
      <c r="H31" s="8"/>
    </row>
    <row r="32" spans="1:8" ht="16.5" x14ac:dyDescent="0.25">
      <c r="A32" s="19"/>
      <c r="B32" s="8"/>
      <c r="C32" s="8"/>
      <c r="D32" s="8"/>
      <c r="E32" s="8"/>
      <c r="F32" s="8"/>
      <c r="G32" s="8"/>
      <c r="H32" s="8"/>
    </row>
    <row r="33" spans="1:8" ht="16.5" x14ac:dyDescent="0.25">
      <c r="A33" s="18" t="s">
        <v>113</v>
      </c>
      <c r="B33" s="8"/>
      <c r="C33" s="8"/>
      <c r="D33" s="8"/>
      <c r="E33" s="8"/>
      <c r="F33" s="8"/>
      <c r="G33" s="8"/>
      <c r="H33" s="8"/>
    </row>
    <row r="34" spans="1:8" ht="16.5" x14ac:dyDescent="0.25">
      <c r="A34" s="19" t="s">
        <v>109</v>
      </c>
      <c r="B34" s="8"/>
      <c r="C34" s="8"/>
      <c r="D34" s="8"/>
      <c r="E34" s="8"/>
      <c r="F34" s="8"/>
      <c r="G34" s="8"/>
      <c r="H34" s="8"/>
    </row>
    <row r="35" spans="1:8" ht="16.5" x14ac:dyDescent="0.25">
      <c r="A35" s="18"/>
      <c r="B35" s="8"/>
      <c r="C35" s="8"/>
      <c r="D35" s="8"/>
      <c r="E35" s="8"/>
      <c r="F35" s="8"/>
      <c r="G35" s="8"/>
      <c r="H35" s="8"/>
    </row>
    <row r="36" spans="1:8" ht="16.5" x14ac:dyDescent="0.25">
      <c r="A36" s="17" t="s">
        <v>98</v>
      </c>
      <c r="B36" s="8"/>
      <c r="C36" s="8"/>
      <c r="D36" s="8"/>
      <c r="E36" s="8"/>
      <c r="F36" s="8"/>
      <c r="G36" s="8"/>
      <c r="H36" s="8"/>
    </row>
    <row r="37" spans="1:8" ht="16.5" x14ac:dyDescent="0.25">
      <c r="A37" s="31" t="s">
        <v>103</v>
      </c>
      <c r="B37" s="8"/>
      <c r="C37" s="8"/>
      <c r="D37" s="8"/>
      <c r="E37" s="8"/>
      <c r="F37" s="8"/>
      <c r="G37" s="8"/>
      <c r="H37" s="8"/>
    </row>
    <row r="38" spans="1:8" ht="16.5" x14ac:dyDescent="0.25">
      <c r="A38" s="20" t="s">
        <v>104</v>
      </c>
      <c r="B38" s="8"/>
      <c r="C38" s="8"/>
      <c r="D38" s="8"/>
      <c r="E38" s="8"/>
      <c r="F38" s="8"/>
      <c r="G38" s="8"/>
      <c r="H38" s="8"/>
    </row>
    <row r="39" spans="1:8" ht="16.5" x14ac:dyDescent="0.25">
      <c r="A39" s="32"/>
      <c r="B39" s="8"/>
      <c r="C39" s="8"/>
      <c r="D39" s="8"/>
      <c r="E39" s="8"/>
      <c r="F39" s="8"/>
      <c r="G39" s="8"/>
      <c r="H39" s="8"/>
    </row>
    <row r="40" spans="1:8" ht="16.5" x14ac:dyDescent="0.25">
      <c r="A40" s="18" t="s">
        <v>107</v>
      </c>
      <c r="B40" s="8"/>
      <c r="C40" s="8"/>
      <c r="D40" s="8"/>
      <c r="E40" s="8"/>
      <c r="F40" s="8"/>
      <c r="G40" s="8"/>
      <c r="H40" s="8"/>
    </row>
    <row r="41" spans="1:8" ht="16.5" x14ac:dyDescent="0.25">
      <c r="A41" s="19" t="s">
        <v>99</v>
      </c>
      <c r="B41" s="8"/>
      <c r="C41" s="8"/>
      <c r="D41" s="8"/>
      <c r="E41" s="8"/>
      <c r="F41" s="8"/>
      <c r="G41" s="8"/>
      <c r="H41" s="8"/>
    </row>
    <row r="42" spans="1:8" ht="16.5" x14ac:dyDescent="0.25">
      <c r="A42" s="48" t="s">
        <v>82</v>
      </c>
      <c r="B42" s="8"/>
      <c r="C42" s="8"/>
      <c r="D42" s="8"/>
      <c r="E42" s="8"/>
      <c r="F42" s="8"/>
      <c r="G42" s="8"/>
      <c r="H42" s="8"/>
    </row>
    <row r="43" spans="1:8" ht="16.5" x14ac:dyDescent="0.25">
      <c r="A43" s="19"/>
      <c r="B43" s="8"/>
      <c r="C43" s="8"/>
      <c r="D43" s="8"/>
      <c r="E43" s="8"/>
      <c r="F43" s="8"/>
      <c r="G43" s="8"/>
      <c r="H43" s="8"/>
    </row>
    <row r="44" spans="1:8" ht="16.5" x14ac:dyDescent="0.25">
      <c r="A44" s="18" t="s">
        <v>110</v>
      </c>
      <c r="B44" s="8"/>
      <c r="C44" s="8"/>
      <c r="D44" s="8"/>
      <c r="E44" s="8"/>
      <c r="F44" s="8"/>
      <c r="G44" s="8"/>
      <c r="H44" s="8"/>
    </row>
    <row r="45" spans="1:8" ht="16.5" x14ac:dyDescent="0.25">
      <c r="A45" s="35" t="s">
        <v>88</v>
      </c>
      <c r="B45" s="8"/>
      <c r="C45" s="8"/>
      <c r="D45" s="8"/>
      <c r="E45" s="8"/>
      <c r="F45" s="8"/>
      <c r="G45" s="8"/>
      <c r="H45" s="8"/>
    </row>
    <row r="46" spans="1:8" ht="16.5" x14ac:dyDescent="0.25">
      <c r="A46" s="35"/>
      <c r="B46" s="8"/>
      <c r="C46" s="8"/>
      <c r="D46" s="8"/>
      <c r="E46" s="8"/>
      <c r="F46" s="8"/>
      <c r="G46" s="8"/>
      <c r="H46" s="8"/>
    </row>
    <row r="47" spans="1:8" ht="16.5" x14ac:dyDescent="0.25">
      <c r="A47" s="34" t="s">
        <v>83</v>
      </c>
      <c r="B47" s="8"/>
      <c r="C47" s="8"/>
      <c r="D47" s="8"/>
      <c r="E47" s="8"/>
      <c r="F47" s="8"/>
      <c r="G47" s="8"/>
      <c r="H47" s="8"/>
    </row>
    <row r="48" spans="1:8" ht="16.5" x14ac:dyDescent="0.25">
      <c r="A48" s="19" t="s">
        <v>111</v>
      </c>
      <c r="B48" s="8"/>
      <c r="C48" s="8"/>
      <c r="D48" s="8"/>
      <c r="E48" s="8"/>
      <c r="F48" s="8"/>
      <c r="G48" s="8"/>
      <c r="H48" s="8"/>
    </row>
    <row r="49" spans="1:8" ht="16.5" x14ac:dyDescent="0.25">
      <c r="A49" s="33"/>
      <c r="B49" s="8"/>
      <c r="C49" s="8"/>
      <c r="D49" s="8"/>
      <c r="E49" s="8"/>
      <c r="F49" s="8"/>
      <c r="G49" s="8"/>
      <c r="H49" s="8"/>
    </row>
    <row r="50" spans="1:8" ht="16.5" x14ac:dyDescent="0.25">
      <c r="A50" s="18" t="s">
        <v>112</v>
      </c>
      <c r="B50" s="8"/>
      <c r="C50" s="8"/>
      <c r="D50" s="8"/>
      <c r="E50" s="8"/>
      <c r="F50" s="8"/>
      <c r="G50" s="8"/>
      <c r="H50" s="8"/>
    </row>
    <row r="51" spans="1:8" ht="16.5" x14ac:dyDescent="0.25">
      <c r="A51" s="18"/>
      <c r="B51" s="8"/>
      <c r="C51" s="8"/>
      <c r="D51" s="8"/>
      <c r="E51" s="8"/>
      <c r="F51" s="8"/>
      <c r="G51" s="8"/>
      <c r="H51" s="8"/>
    </row>
    <row r="52" spans="1:8" ht="16.5" x14ac:dyDescent="0.25">
      <c r="A52" s="34" t="s">
        <v>84</v>
      </c>
      <c r="B52" s="8"/>
      <c r="C52" s="8"/>
      <c r="D52" s="8"/>
      <c r="E52" s="8"/>
      <c r="F52" s="8"/>
      <c r="G52" s="8"/>
      <c r="H52" s="8"/>
    </row>
    <row r="53" spans="1:8" ht="16.5" x14ac:dyDescent="0.25">
      <c r="A53" s="19"/>
      <c r="B53" s="8"/>
      <c r="C53" s="8"/>
      <c r="D53" s="8"/>
      <c r="E53" s="8"/>
      <c r="F53" s="8"/>
      <c r="G53" s="8"/>
      <c r="H53" s="8"/>
    </row>
    <row r="54" spans="1:8" ht="16.5" x14ac:dyDescent="0.25">
      <c r="A54" s="34" t="s">
        <v>85</v>
      </c>
      <c r="B54" s="8"/>
      <c r="C54" s="8"/>
      <c r="D54" s="8"/>
      <c r="E54" s="8"/>
      <c r="F54" s="8"/>
      <c r="G54" s="8"/>
      <c r="H54" s="8"/>
    </row>
    <row r="55" spans="1:8" ht="16.5" x14ac:dyDescent="0.25">
      <c r="A55" s="19" t="s">
        <v>60</v>
      </c>
      <c r="B55" s="8"/>
      <c r="C55" s="8"/>
      <c r="D55" s="8"/>
      <c r="E55" s="8"/>
      <c r="F55" s="8"/>
      <c r="G55" s="8"/>
      <c r="H55" s="8"/>
    </row>
    <row r="56" spans="1:8" ht="16.5" x14ac:dyDescent="0.25">
      <c r="A56" s="19"/>
      <c r="B56" s="8"/>
      <c r="C56" s="8"/>
      <c r="D56" s="8"/>
      <c r="E56" s="8"/>
      <c r="F56" s="8"/>
      <c r="G56" s="8"/>
      <c r="H56" s="8"/>
    </row>
    <row r="57" spans="1:8" ht="16.5" x14ac:dyDescent="0.25">
      <c r="A57" s="19" t="s">
        <v>75</v>
      </c>
      <c r="B57" s="8"/>
      <c r="C57" s="8"/>
      <c r="D57" s="8"/>
      <c r="E57" s="8"/>
      <c r="F57" s="8"/>
      <c r="G57" s="8"/>
      <c r="H57" s="8"/>
    </row>
    <row r="58" spans="1:8" ht="16.5" x14ac:dyDescent="0.25">
      <c r="A58" s="19"/>
      <c r="B58" s="8"/>
      <c r="C58" s="8"/>
      <c r="D58" s="8"/>
      <c r="E58" s="8"/>
      <c r="F58" s="8"/>
      <c r="G58" s="8"/>
      <c r="H58" s="8"/>
    </row>
    <row r="59" spans="1:8" ht="16.5" x14ac:dyDescent="0.25">
      <c r="A59" s="36" t="s">
        <v>86</v>
      </c>
      <c r="B59" s="8"/>
      <c r="C59" s="8"/>
      <c r="D59" s="8"/>
      <c r="E59" s="8"/>
      <c r="F59" s="8"/>
      <c r="G59" s="8"/>
      <c r="H59" s="8"/>
    </row>
    <row r="60" spans="1:8" ht="16.5" x14ac:dyDescent="0.25">
      <c r="A60" s="19" t="s">
        <v>76</v>
      </c>
      <c r="B60" s="8"/>
      <c r="C60" s="8"/>
      <c r="D60" s="8"/>
      <c r="E60" s="8"/>
      <c r="F60" s="8"/>
      <c r="G60" s="8"/>
      <c r="H60" s="8"/>
    </row>
    <row r="61" spans="1:8" ht="16.5" x14ac:dyDescent="0.25">
      <c r="A61" s="19"/>
      <c r="B61" s="8"/>
      <c r="C61" s="8"/>
      <c r="D61" s="8"/>
      <c r="E61" s="8"/>
      <c r="F61" s="8"/>
      <c r="G61" s="8"/>
      <c r="H61" s="8"/>
    </row>
    <row r="62" spans="1:8" ht="16.5" x14ac:dyDescent="0.25">
      <c r="A62" s="8" t="s">
        <v>55</v>
      </c>
      <c r="B62" s="8" t="s">
        <v>50</v>
      </c>
      <c r="C62" s="8"/>
      <c r="D62" s="8"/>
      <c r="E62" s="8"/>
      <c r="F62" s="8"/>
      <c r="G62" s="8"/>
      <c r="H62" s="8"/>
    </row>
    <row r="63" spans="1:8" ht="16.5" x14ac:dyDescent="0.25">
      <c r="A63" s="8"/>
      <c r="B63" s="8" t="s">
        <v>51</v>
      </c>
      <c r="C63" s="8"/>
      <c r="D63" s="8"/>
      <c r="E63" s="8"/>
      <c r="F63" s="8"/>
      <c r="G63" s="8"/>
      <c r="H63" s="8"/>
    </row>
    <row r="64" spans="1:8" ht="16.5" x14ac:dyDescent="0.25">
      <c r="B64" s="8" t="s">
        <v>52</v>
      </c>
      <c r="C64" s="8"/>
      <c r="D64" s="8"/>
      <c r="E64" s="8"/>
      <c r="F64" s="8"/>
      <c r="G64" s="8"/>
      <c r="H64" s="8"/>
    </row>
    <row r="65" spans="1:8" ht="16.5" x14ac:dyDescent="0.25">
      <c r="A65" s="8"/>
      <c r="B65" s="8" t="s">
        <v>53</v>
      </c>
      <c r="C65" s="8"/>
      <c r="D65" s="8"/>
      <c r="E65" s="8"/>
      <c r="F65" s="8"/>
      <c r="G65" s="8"/>
      <c r="H65" s="8"/>
    </row>
    <row r="66" spans="1:8" ht="16.5" x14ac:dyDescent="0.25">
      <c r="B66" s="8" t="s">
        <v>54</v>
      </c>
      <c r="C66" s="8"/>
      <c r="D66" s="8"/>
      <c r="E66" s="8"/>
      <c r="F66" s="8"/>
      <c r="G66" s="8"/>
      <c r="H66" s="8"/>
    </row>
    <row r="67" spans="1:8" ht="16.5" x14ac:dyDescent="0.25">
      <c r="B67" s="49" t="s">
        <v>74</v>
      </c>
      <c r="C67" s="8"/>
      <c r="D67" s="8"/>
      <c r="E67" s="8"/>
      <c r="F67" s="8"/>
      <c r="G67" s="8"/>
      <c r="H67" s="8"/>
    </row>
    <row r="68" spans="1:8" ht="16.5" x14ac:dyDescent="0.25">
      <c r="B68" s="8"/>
      <c r="C68" s="8"/>
      <c r="D68" s="8"/>
      <c r="E68" s="8"/>
      <c r="F68" s="8"/>
      <c r="G68" s="8"/>
      <c r="H68" s="8"/>
    </row>
    <row r="69" spans="1:8" ht="16.5" x14ac:dyDescent="0.25">
      <c r="A69" s="34" t="s">
        <v>87</v>
      </c>
      <c r="B69" s="8" t="s">
        <v>62</v>
      </c>
      <c r="C69" s="8"/>
      <c r="D69" s="8"/>
      <c r="E69" s="8"/>
      <c r="F69" s="8"/>
      <c r="G69" s="8"/>
      <c r="H69" s="8"/>
    </row>
    <row r="70" spans="1:8" ht="16.5" x14ac:dyDescent="0.25">
      <c r="A70" s="8"/>
      <c r="B70" s="8" t="s">
        <v>63</v>
      </c>
      <c r="C70" s="8"/>
      <c r="D70" s="8"/>
      <c r="E70" s="8"/>
      <c r="F70" s="8"/>
      <c r="G70" s="8"/>
      <c r="H70" s="8"/>
    </row>
    <row r="71" spans="1:8" ht="16.5" x14ac:dyDescent="0.25">
      <c r="A71" s="8"/>
      <c r="B71" s="8" t="s">
        <v>64</v>
      </c>
      <c r="C71" s="8"/>
      <c r="D71" s="8"/>
      <c r="E71" s="8"/>
      <c r="F71" s="8"/>
      <c r="G71" s="8"/>
      <c r="H71" s="8"/>
    </row>
    <row r="72" spans="1:8" ht="16.5" x14ac:dyDescent="0.25">
      <c r="A72" s="8"/>
      <c r="B72" s="8"/>
      <c r="C72" s="8"/>
      <c r="D72" s="8"/>
      <c r="E72" s="8"/>
      <c r="F72" s="8"/>
      <c r="G72" s="8"/>
      <c r="H72" s="8"/>
    </row>
    <row r="73" spans="1:8" ht="16.5" x14ac:dyDescent="0.25">
      <c r="A73" s="8"/>
      <c r="B73" s="72" t="s">
        <v>91</v>
      </c>
      <c r="C73" s="72"/>
      <c r="D73" s="72"/>
      <c r="E73" s="72"/>
      <c r="F73" s="43"/>
      <c r="G73" s="8"/>
      <c r="H73" s="8"/>
    </row>
    <row r="74" spans="1:8" ht="33" customHeight="1" x14ac:dyDescent="0.25">
      <c r="A74" s="8"/>
      <c r="B74" s="73" t="s">
        <v>92</v>
      </c>
      <c r="C74" s="73"/>
      <c r="D74" s="73"/>
      <c r="E74" s="21" t="s">
        <v>65</v>
      </c>
      <c r="F74" s="51"/>
      <c r="H74" s="8"/>
    </row>
    <row r="75" spans="1:8" ht="16.5" x14ac:dyDescent="0.25">
      <c r="A75" s="8"/>
      <c r="B75" s="8" t="s">
        <v>68</v>
      </c>
      <c r="C75" s="8"/>
      <c r="D75" s="8"/>
      <c r="E75" s="8"/>
      <c r="F75" s="8"/>
      <c r="G75" s="8"/>
      <c r="H75" s="8"/>
    </row>
    <row r="76" spans="1:8" ht="16.5" x14ac:dyDescent="0.25">
      <c r="A76" s="8"/>
      <c r="B76" s="8" t="s">
        <v>69</v>
      </c>
      <c r="C76" s="8"/>
      <c r="D76" s="8"/>
      <c r="E76" s="8"/>
      <c r="F76" s="8"/>
      <c r="G76" s="8"/>
      <c r="H76" s="8"/>
    </row>
    <row r="77" spans="1:8" ht="16.5" x14ac:dyDescent="0.25">
      <c r="A77" s="8"/>
      <c r="B77" s="8" t="s">
        <v>70</v>
      </c>
      <c r="C77" s="8"/>
      <c r="D77" s="8"/>
      <c r="E77" s="8"/>
      <c r="F77" s="8"/>
      <c r="G77" s="8"/>
      <c r="H77" s="8"/>
    </row>
    <row r="78" spans="1:8" ht="16.5" x14ac:dyDescent="0.25">
      <c r="A78" s="8"/>
      <c r="B78" s="8" t="s">
        <v>71</v>
      </c>
      <c r="C78" s="8"/>
      <c r="D78" s="8"/>
      <c r="E78" s="8"/>
      <c r="F78" s="8"/>
      <c r="G78" s="8"/>
      <c r="H78" s="8"/>
    </row>
    <row r="79" spans="1:8" ht="16.5" x14ac:dyDescent="0.25">
      <c r="A79" s="8"/>
      <c r="B79" s="17" t="s">
        <v>66</v>
      </c>
      <c r="C79" s="8"/>
      <c r="D79" s="8"/>
      <c r="E79" s="8"/>
      <c r="F79" s="8"/>
      <c r="G79" s="8"/>
      <c r="H79" s="8"/>
    </row>
    <row r="81" spans="1:1" ht="16.5" x14ac:dyDescent="0.25">
      <c r="A81" s="9" t="s">
        <v>77</v>
      </c>
    </row>
  </sheetData>
  <mergeCells count="2">
    <mergeCell ref="B73:E73"/>
    <mergeCell ref="B74:D74"/>
  </mergeCells>
  <phoneticPr fontId="4" type="noConversion"/>
  <printOptions horizontalCentered="1"/>
  <pageMargins left="0.5" right="0.25" top="0.56999999999999995" bottom="0.5" header="0.32" footer="0.5"/>
  <pageSetup scale="73" fitToHeight="2" orientation="portrait" r:id="rId1"/>
  <headerFooter alignWithMargins="0"/>
  <rowBreaks count="1" manualBreakCount="1">
    <brk id="2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70C0"/>
    <pageSetUpPr fitToPage="1"/>
  </sheetPr>
  <dimension ref="A1:H123"/>
  <sheetViews>
    <sheetView tabSelected="1" workbookViewId="0">
      <selection activeCell="K23" sqref="K23"/>
    </sheetView>
  </sheetViews>
  <sheetFormatPr defaultRowHeight="15" x14ac:dyDescent="0.2"/>
  <cols>
    <col min="1" max="1" width="17.21875" customWidth="1"/>
    <col min="3" max="3" width="9.5546875" customWidth="1"/>
    <col min="4" max="4" width="10.109375" customWidth="1"/>
    <col min="5" max="5" width="11.33203125" customWidth="1"/>
    <col min="6" max="6" width="11.77734375" customWidth="1"/>
    <col min="7" max="7" width="11.6640625" customWidth="1"/>
    <col min="8" max="8" width="12.44140625" customWidth="1"/>
  </cols>
  <sheetData>
    <row r="1" spans="1:8" ht="23.25" x14ac:dyDescent="0.2">
      <c r="A1" s="74" t="s">
        <v>122</v>
      </c>
      <c r="B1" s="74"/>
      <c r="C1" s="74"/>
      <c r="D1" s="74"/>
      <c r="E1" s="74"/>
      <c r="F1" s="74"/>
      <c r="G1" s="74"/>
      <c r="H1" s="74"/>
    </row>
    <row r="2" spans="1:8" ht="23.25" customHeight="1" x14ac:dyDescent="0.2">
      <c r="A2" s="75" t="s">
        <v>123</v>
      </c>
      <c r="B2" s="75"/>
      <c r="C2" s="75"/>
      <c r="D2" s="75"/>
      <c r="E2" s="75"/>
      <c r="F2" s="75"/>
      <c r="G2" s="75"/>
      <c r="H2" s="75"/>
    </row>
    <row r="3" spans="1:8" x14ac:dyDescent="0.2">
      <c r="A3" s="22"/>
      <c r="B3" s="22"/>
      <c r="C3" s="22"/>
      <c r="D3" s="22"/>
      <c r="E3" s="22"/>
      <c r="G3" s="22"/>
      <c r="H3" s="22"/>
    </row>
    <row r="4" spans="1:8" x14ac:dyDescent="0.2">
      <c r="A4" s="22"/>
      <c r="B4" s="22"/>
      <c r="C4" s="23" t="s">
        <v>23</v>
      </c>
      <c r="D4" s="22"/>
      <c r="E4" s="22"/>
      <c r="G4" s="22"/>
      <c r="H4" s="22"/>
    </row>
    <row r="5" spans="1:8" x14ac:dyDescent="0.2">
      <c r="A5" s="22"/>
      <c r="B5" s="22"/>
      <c r="C5" s="24"/>
      <c r="D5" s="24">
        <v>2012</v>
      </c>
      <c r="E5" s="24">
        <v>2013</v>
      </c>
      <c r="G5" s="22"/>
      <c r="H5" s="22"/>
    </row>
    <row r="6" spans="1:8" ht="30" x14ac:dyDescent="0.2">
      <c r="A6" s="22"/>
      <c r="B6" s="22"/>
      <c r="C6" s="24"/>
      <c r="D6" s="45" t="s">
        <v>24</v>
      </c>
      <c r="E6" s="46" t="s">
        <v>96</v>
      </c>
      <c r="F6" s="50"/>
      <c r="G6" s="22"/>
      <c r="H6" s="22"/>
    </row>
    <row r="7" spans="1:8" ht="26.25" x14ac:dyDescent="0.25">
      <c r="A7" s="22"/>
      <c r="B7" s="22"/>
      <c r="C7" s="25" t="s">
        <v>1</v>
      </c>
      <c r="D7" s="25" t="s">
        <v>26</v>
      </c>
      <c r="E7" s="25" t="s">
        <v>27</v>
      </c>
      <c r="F7" s="8"/>
      <c r="G7" s="22"/>
      <c r="H7" s="30" t="s">
        <v>80</v>
      </c>
    </row>
    <row r="8" spans="1:8" ht="16.5" x14ac:dyDescent="0.25">
      <c r="A8" s="22"/>
      <c r="B8" s="22"/>
      <c r="C8" s="22">
        <v>1</v>
      </c>
      <c r="D8" s="41">
        <v>540</v>
      </c>
      <c r="E8" s="26">
        <v>15</v>
      </c>
      <c r="F8" s="8">
        <f>D8+E8</f>
        <v>555</v>
      </c>
      <c r="G8" s="22"/>
      <c r="H8" s="40">
        <v>41639</v>
      </c>
    </row>
    <row r="9" spans="1:8" ht="16.5" x14ac:dyDescent="0.25">
      <c r="A9" s="22"/>
      <c r="B9" s="22"/>
      <c r="C9" s="22">
        <v>2</v>
      </c>
      <c r="D9" s="42">
        <v>650</v>
      </c>
      <c r="E9" s="27">
        <v>30</v>
      </c>
      <c r="F9" s="8">
        <f t="shared" ref="F9:F12" si="0">D9+E9</f>
        <v>680</v>
      </c>
      <c r="G9" s="22"/>
      <c r="H9" s="40"/>
    </row>
    <row r="10" spans="1:8" ht="16.5" x14ac:dyDescent="0.25">
      <c r="A10" s="22"/>
      <c r="B10" s="22"/>
      <c r="C10" s="28" t="s">
        <v>126</v>
      </c>
      <c r="D10" s="42">
        <v>750</v>
      </c>
      <c r="E10" s="27">
        <v>50</v>
      </c>
      <c r="F10" s="8">
        <f t="shared" si="0"/>
        <v>800</v>
      </c>
      <c r="G10" s="22"/>
      <c r="H10" s="22"/>
    </row>
    <row r="11" spans="1:8" ht="16.5" x14ac:dyDescent="0.25">
      <c r="A11" s="22"/>
      <c r="B11" s="22"/>
      <c r="C11" s="22">
        <v>3</v>
      </c>
      <c r="D11" s="42">
        <v>795</v>
      </c>
      <c r="E11" s="27">
        <v>40</v>
      </c>
      <c r="F11" s="8">
        <f t="shared" si="0"/>
        <v>835</v>
      </c>
      <c r="G11" s="22"/>
      <c r="H11" s="22"/>
    </row>
    <row r="12" spans="1:8" ht="16.5" x14ac:dyDescent="0.25">
      <c r="A12" s="24"/>
      <c r="B12" s="22"/>
      <c r="C12" s="28" t="s">
        <v>15</v>
      </c>
      <c r="D12" s="42">
        <v>845</v>
      </c>
      <c r="E12" s="27">
        <v>45</v>
      </c>
      <c r="F12" s="8">
        <f t="shared" si="0"/>
        <v>890</v>
      </c>
      <c r="G12" s="22"/>
      <c r="H12" s="22"/>
    </row>
    <row r="13" spans="1:8" ht="16.5" x14ac:dyDescent="0.25">
      <c r="A13" s="24"/>
      <c r="B13" s="22"/>
      <c r="C13" s="22"/>
      <c r="D13" s="22"/>
      <c r="E13" s="22"/>
      <c r="F13" s="8"/>
      <c r="G13" s="22"/>
      <c r="H13" s="22"/>
    </row>
    <row r="14" spans="1:8" ht="16.5" x14ac:dyDescent="0.25">
      <c r="A14" s="56"/>
      <c r="B14" s="56"/>
      <c r="C14" s="56"/>
      <c r="D14" s="56"/>
      <c r="E14" s="56" t="s">
        <v>61</v>
      </c>
      <c r="F14" s="57" t="s">
        <v>73</v>
      </c>
      <c r="G14" s="56">
        <v>2013</v>
      </c>
      <c r="H14" s="56" t="s">
        <v>28</v>
      </c>
    </row>
    <row r="15" spans="1:8" ht="16.5" x14ac:dyDescent="0.25">
      <c r="B15" s="24"/>
      <c r="C15" s="24"/>
      <c r="D15" s="24" t="s">
        <v>29</v>
      </c>
      <c r="E15" s="24" t="s">
        <v>73</v>
      </c>
      <c r="F15" s="68" t="s">
        <v>100</v>
      </c>
      <c r="G15" s="24" t="s">
        <v>30</v>
      </c>
      <c r="H15" s="56">
        <v>2013</v>
      </c>
    </row>
    <row r="16" spans="1:8" ht="16.5" x14ac:dyDescent="0.25">
      <c r="B16" s="24"/>
      <c r="C16" s="24"/>
      <c r="D16" s="24" t="s">
        <v>31</v>
      </c>
      <c r="E16" s="24" t="s">
        <v>32</v>
      </c>
      <c r="F16" s="68" t="s">
        <v>101</v>
      </c>
      <c r="G16" s="24" t="s">
        <v>33</v>
      </c>
      <c r="H16" s="56" t="s">
        <v>34</v>
      </c>
    </row>
    <row r="17" spans="1:8" ht="16.5" x14ac:dyDescent="0.25">
      <c r="A17" s="56" t="s">
        <v>3</v>
      </c>
      <c r="B17" s="56" t="s">
        <v>35</v>
      </c>
      <c r="C17" s="56" t="s">
        <v>1</v>
      </c>
      <c r="D17" s="56" t="s">
        <v>36</v>
      </c>
      <c r="E17" s="56" t="s">
        <v>26</v>
      </c>
      <c r="F17" s="57" t="s">
        <v>102</v>
      </c>
      <c r="G17" s="56" t="s">
        <v>37</v>
      </c>
      <c r="H17" s="56" t="s">
        <v>38</v>
      </c>
    </row>
    <row r="18" spans="1:8" ht="16.5" x14ac:dyDescent="0.25">
      <c r="A18" s="22" t="s">
        <v>44</v>
      </c>
      <c r="B18" s="24" t="s">
        <v>45</v>
      </c>
      <c r="C18" s="28">
        <v>1</v>
      </c>
      <c r="D18" s="16">
        <v>41289</v>
      </c>
      <c r="E18" s="24">
        <v>0.5</v>
      </c>
      <c r="F18" s="60">
        <v>1</v>
      </c>
      <c r="G18" s="45">
        <f>IF(DAY(D18)&gt;=28,MONTH($H$8)-MONTH(D18)-F18,MONTH($H$8)-MONTH(D18)-F18+0.5)</f>
        <v>10.5</v>
      </c>
      <c r="H18" s="84">
        <f>ROUND(IF(C18=$C$8,(E18*$D$8)+(G18*$F$8),IF(C18=$C$9,(E18*$D$9)+(G18*$F$9),IF(C18=$C$10,(E18*$D$10)+(G18*$F$10),IF(C18=$C$11,(E18*$D$11)+(G18*$F$11),(E18*$D$12)+(G18*$F$12))))),0)</f>
        <v>6098</v>
      </c>
    </row>
    <row r="19" spans="1:8" ht="16.5" x14ac:dyDescent="0.25">
      <c r="A19" s="22" t="s">
        <v>44</v>
      </c>
      <c r="B19" s="24" t="s">
        <v>47</v>
      </c>
      <c r="C19" s="28">
        <v>1</v>
      </c>
      <c r="D19" s="16">
        <v>41289</v>
      </c>
      <c r="E19" s="45">
        <v>0</v>
      </c>
      <c r="F19" s="80">
        <v>1.5</v>
      </c>
      <c r="G19" s="45">
        <f>IF(DAY(D19)&gt;=28,MONTH($H$8)-MONTH(D19)-F19,MONTH($H$8)-MONTH(D19)-F19+0.5)</f>
        <v>10</v>
      </c>
      <c r="H19" s="62">
        <f>ROUND(IF(C19=$C$8,(E19*$D$8)+(G19*$F$8),IF(C19=$C$9,(E19*$D$9)+(G19*$F$9),IF(C19=$C$10,(E19*$D$10)+(G19*$F$10),IF(C19=$C$11,(E19*$D$11)+(G19*$F$11),(E19*$D$12)+(G19*$F$12))))),0)</f>
        <v>5550</v>
      </c>
    </row>
    <row r="20" spans="1:8" ht="16.5" x14ac:dyDescent="0.25">
      <c r="A20" s="22" t="s">
        <v>4</v>
      </c>
      <c r="B20" s="24" t="s">
        <v>5</v>
      </c>
      <c r="C20" s="22">
        <v>3</v>
      </c>
      <c r="D20" s="16">
        <v>41305</v>
      </c>
      <c r="E20" s="59">
        <v>1</v>
      </c>
      <c r="F20" s="8"/>
      <c r="G20" s="45">
        <f>IF(DAY(D20)&gt;=28,MONTH($H$8)-MONTH(D20)-F20,MONTH($H$8)-MONTH(D20)-F20+0.5)</f>
        <v>11</v>
      </c>
      <c r="H20" s="62">
        <f>ROUND(IF(C20=$C$8,(E20*$D$8)+(G20*$F$8),IF(C20=$C$9,(E20*$D$9)+(G20*$F$9),IF(C20=$C$10,(E20*$D$10)+(G20*$F$10),IF(C20=$C$11,(E20*$D$11)+(G20*$F$11),(E20*$D$12)+(G20*$F$12))))),0)</f>
        <v>9980</v>
      </c>
    </row>
    <row r="21" spans="1:8" ht="16.5" x14ac:dyDescent="0.25">
      <c r="A21" s="22" t="s">
        <v>4</v>
      </c>
      <c r="B21" s="24" t="s">
        <v>12</v>
      </c>
      <c r="C21" s="22">
        <v>1</v>
      </c>
      <c r="D21" s="16">
        <v>41305</v>
      </c>
      <c r="E21" s="24">
        <v>1</v>
      </c>
      <c r="F21" s="8"/>
      <c r="G21" s="45">
        <f>IF(DAY(D21)&gt;=28,MONTH($H$8)-MONTH(D21)-F21,MONTH($H$8)-MONTH(D21)-F21+0.5)</f>
        <v>11</v>
      </c>
      <c r="H21" s="62">
        <f>ROUND(IF(C21=$C$8,(E21*$D$8)+(G21*$F$8),IF(C21=$C$9,(E21*$D$9)+(G21*$F$9),IF(C21=$C$10,(E21*$D$10)+(G21*$F$10),IF(C21=$C$11,(E21*$D$11)+(G21*$F$11),(E21*$D$12)+(G21*$F$12))))),0)</f>
        <v>6645</v>
      </c>
    </row>
    <row r="22" spans="1:8" ht="16.5" x14ac:dyDescent="0.25">
      <c r="A22" s="22" t="s">
        <v>39</v>
      </c>
      <c r="B22" s="24" t="s">
        <v>40</v>
      </c>
      <c r="C22" s="22">
        <v>2</v>
      </c>
      <c r="D22" s="16">
        <v>41320</v>
      </c>
      <c r="E22" s="24">
        <v>1.5</v>
      </c>
      <c r="F22" s="8"/>
      <c r="G22" s="45">
        <f>IF(DAY(D22)&gt;=28,MONTH($H$8)-MONTH(D22)-F22,MONTH($H$8)-MONTH(D22)-F22+0.5)</f>
        <v>10.5</v>
      </c>
      <c r="H22" s="62">
        <f>ROUND(IF(C22=$C$8,(E22*$D$8)+(G22*$F$8),IF(C22=$C$9,(E22*$D$9)+(G22*$F$9),IF(C22=$C$10,(E22*$D$10)+(G22*$F$10),IF(C22=$C$11,(E22*$D$11)+(G22*$F$11),(E22*$D$12)+(G22*$F$12))))),0)</f>
        <v>8115</v>
      </c>
    </row>
    <row r="23" spans="1:8" ht="16.5" x14ac:dyDescent="0.25">
      <c r="A23" s="22" t="s">
        <v>13</v>
      </c>
      <c r="B23" s="24">
        <v>101</v>
      </c>
      <c r="C23" s="22">
        <v>1</v>
      </c>
      <c r="D23" s="16">
        <v>41333</v>
      </c>
      <c r="E23" s="24">
        <v>2</v>
      </c>
      <c r="G23" s="45">
        <f>IF(DAY(D23)&gt;=28,MONTH($H$8)-MONTH(D23)-F23,MONTH($H$8)-MONTH(D23)-F23+0.5)</f>
        <v>10</v>
      </c>
      <c r="H23" s="62">
        <f>ROUND(IF(C23=$C$8,(E23*$D$8)+(G23*$F$8),IF(C23=$C$9,(E23*$D$9)+(G23*$F$9),IF(C23=$C$10,(E23*$D$10)+(G23*$F$10),IF(C23=$C$11,(E23*$D$11)+(G23*$F$11),(E23*$D$12)+(G23*$F$12))))),0)</f>
        <v>6630</v>
      </c>
    </row>
    <row r="24" spans="1:8" ht="16.5" x14ac:dyDescent="0.25">
      <c r="A24" s="22" t="s">
        <v>6</v>
      </c>
      <c r="B24" s="24" t="s">
        <v>7</v>
      </c>
      <c r="C24" s="22">
        <v>2</v>
      </c>
      <c r="D24" s="16">
        <v>41364</v>
      </c>
      <c r="E24" s="24">
        <v>3</v>
      </c>
      <c r="F24" s="68">
        <v>1</v>
      </c>
      <c r="G24" s="45">
        <f>IF(DAY(D24)&gt;=28,MONTH($H$8)-MONTH(D24)-F24,MONTH($H$8)-MONTH(D24)-F24+0.5)</f>
        <v>8</v>
      </c>
      <c r="H24" s="62">
        <f>ROUND(IF(C24=$C$8,(E24*$D$8)+(G24*$F$8),IF(C24=$C$9,(E24*$D$9)+(G24*$F$9),IF(C24=$C$10,(E24*$D$10)+(G24*$F$10),IF(C24=$C$11,(E24*$D$11)+(G24*$F$11),(E24*$D$12)+(G24*$F$12))))),0)</f>
        <v>7390</v>
      </c>
    </row>
    <row r="25" spans="1:8" ht="16.5" x14ac:dyDescent="0.25">
      <c r="A25" s="22" t="s">
        <v>13</v>
      </c>
      <c r="B25" s="24">
        <v>106</v>
      </c>
      <c r="C25" s="22">
        <v>1</v>
      </c>
      <c r="D25" s="16">
        <v>41364</v>
      </c>
      <c r="E25" s="24">
        <v>3</v>
      </c>
      <c r="G25" s="45">
        <f>IF(DAY(D25)&gt;=28,MONTH($H$8)-MONTH(D25)-F25,MONTH($H$8)-MONTH(D25)-F25+0.5)</f>
        <v>9</v>
      </c>
      <c r="H25" s="62">
        <f>ROUND(IF(C25=$C$8,(E25*$D$8)+(G25*$F$8),IF(C25=$C$9,(E25*$D$9)+(G25*$F$9),IF(C25=$C$10,(E25*$D$10)+(G25*$F$10),IF(C25=$C$11,(E25*$D$11)+(G25*$F$11),(E25*$D$12)+(G25*$F$12))))),0)</f>
        <v>6615</v>
      </c>
    </row>
    <row r="26" spans="1:8" ht="16.5" x14ac:dyDescent="0.25">
      <c r="A26" s="22" t="s">
        <v>16</v>
      </c>
      <c r="B26" s="24" t="s">
        <v>17</v>
      </c>
      <c r="C26" s="28" t="s">
        <v>15</v>
      </c>
      <c r="D26" s="16">
        <v>41379</v>
      </c>
      <c r="E26" s="24">
        <v>3.5</v>
      </c>
      <c r="G26" s="45">
        <f>IF(DAY(D26)&gt;=28,MONTH($H$8)-MONTH(D26)-F26,MONTH($H$8)-MONTH(D26)-F26+0.5)</f>
        <v>8.5</v>
      </c>
      <c r="H26" s="62">
        <f>ROUND(IF(C26=$C$8,(E26*$D$8)+(G26*$F$8),IF(C26=$C$9,(E26*$D$9)+(G26*$F$9),IF(C26=$C$10,(E26*$D$10)+(G26*$F$10),IF(C26=$C$11,(E26*$D$11)+(G26*$F$11),(E26*$D$12)+(G26*$F$12))))),0)</f>
        <v>10523</v>
      </c>
    </row>
    <row r="27" spans="1:8" ht="16.5" x14ac:dyDescent="0.25">
      <c r="A27" s="22" t="s">
        <v>4</v>
      </c>
      <c r="B27" s="24" t="s">
        <v>9</v>
      </c>
      <c r="C27" s="28" t="s">
        <v>15</v>
      </c>
      <c r="D27" s="16">
        <v>41394</v>
      </c>
      <c r="E27" s="24">
        <v>4</v>
      </c>
      <c r="F27" s="8"/>
      <c r="G27" s="45">
        <f>IF(DAY(D27)&gt;=28,MONTH($H$8)-MONTH(D27)-F27,MONTH($H$8)-MONTH(D27)-F27+0.5)</f>
        <v>8</v>
      </c>
      <c r="H27" s="62">
        <f>ROUND(IF(C27=$C$8,(E27*$D$8)+(G27*$F$8),IF(C27=$C$9,(E27*$D$9)+(G27*$F$9),IF(C27=$C$10,(E27*$D$10)+(G27*$F$10),IF(C27=$C$11,(E27*$D$11)+(G27*$F$11),(E27*$D$12)+(G27*$F$12))))),0)</f>
        <v>10500</v>
      </c>
    </row>
    <row r="28" spans="1:8" ht="16.5" x14ac:dyDescent="0.25">
      <c r="A28" s="22" t="s">
        <v>44</v>
      </c>
      <c r="B28" s="24" t="s">
        <v>46</v>
      </c>
      <c r="C28" s="28" t="s">
        <v>15</v>
      </c>
      <c r="D28" s="16">
        <v>41394</v>
      </c>
      <c r="E28" s="24">
        <v>4</v>
      </c>
      <c r="G28" s="45">
        <f>IF(DAY(D28)&gt;=28,MONTH($H$8)-MONTH(D28)-F28,MONTH($H$8)-MONTH(D28)-F28+0.5)</f>
        <v>8</v>
      </c>
      <c r="H28" s="62">
        <f>ROUND(IF(C28=$C$8,(E28*$D$8)+(G28*$F$8),IF(C28=$C$9,(E28*$D$9)+(G28*$F$9),IF(C28=$C$10,(E28*$D$10)+(G28*$F$10),IF(C28=$C$11,(E28*$D$11)+(G28*$F$11),(E28*$D$12)+(G28*$F$12))))),0)</f>
        <v>10500</v>
      </c>
    </row>
    <row r="29" spans="1:8" ht="16.5" x14ac:dyDescent="0.25">
      <c r="A29" s="22" t="s">
        <v>13</v>
      </c>
      <c r="B29" s="24">
        <v>104</v>
      </c>
      <c r="C29" s="28" t="s">
        <v>15</v>
      </c>
      <c r="D29" s="16">
        <v>41394</v>
      </c>
      <c r="E29" s="24">
        <v>4</v>
      </c>
      <c r="F29" s="60">
        <v>3</v>
      </c>
      <c r="G29" s="45">
        <f>IF(DAY(D29)&gt;=28,MONTH($H$8)-MONTH(D29)-F29,MONTH($H$8)-MONTH(D29)-F29+0.5)</f>
        <v>5</v>
      </c>
      <c r="H29" s="62">
        <f>ROUND(IF(C29=$C$8,(E29*$D$8)+(G29*$F$8),IF(C29=$C$9,(E29*$D$9)+(G29*$F$9),IF(C29=$C$10,(E29*$D$10)+(G29*$F$10),IF(C29=$C$11,(E29*$D$11)+(G29*$F$11),(E29*$D$12)+(G29*$F$12))))),0)</f>
        <v>7830</v>
      </c>
    </row>
    <row r="30" spans="1:8" ht="16.5" x14ac:dyDescent="0.25">
      <c r="A30" s="22" t="s">
        <v>39</v>
      </c>
      <c r="B30" s="24" t="s">
        <v>41</v>
      </c>
      <c r="C30" s="22">
        <v>2</v>
      </c>
      <c r="D30" s="16">
        <v>41409</v>
      </c>
      <c r="E30" s="24">
        <v>4.5</v>
      </c>
      <c r="F30" s="8"/>
      <c r="G30" s="45">
        <f>IF(DAY(D30)&gt;=28,MONTH($H$8)-MONTH(D30)-F30,MONTH($H$8)-MONTH(D30)-F30+0.5)</f>
        <v>7.5</v>
      </c>
      <c r="H30" s="62">
        <f>ROUND(IF(C30=$C$8,(E30*$D$8)+(G30*$F$8),IF(C30=$C$9,(E30*$D$9)+(G30*$F$9),IF(C30=$C$10,(E30*$D$10)+(G30*$F$10),IF(C30=$C$11,(E30*$D$11)+(G30*$F$11),(E30*$D$12)+(G30*$F$12))))),0)</f>
        <v>8025</v>
      </c>
    </row>
    <row r="31" spans="1:8" ht="16.5" x14ac:dyDescent="0.25">
      <c r="A31" s="22" t="s">
        <v>4</v>
      </c>
      <c r="B31" s="24" t="s">
        <v>0</v>
      </c>
      <c r="C31" s="22">
        <v>2</v>
      </c>
      <c r="D31" s="16">
        <v>41425</v>
      </c>
      <c r="E31" s="24">
        <v>5</v>
      </c>
      <c r="F31" s="8"/>
      <c r="G31" s="45">
        <f>IF(DAY(D31)&gt;=28,MONTH($H$8)-MONTH(D31)-F31,MONTH($H$8)-MONTH(D31)-F31+0.5)</f>
        <v>7</v>
      </c>
      <c r="H31" s="62">
        <f>ROUND(IF(C31=$C$8,(E31*$D$8)+(G31*$F$8),IF(C31=$C$9,(E31*$D$9)+(G31*$F$9),IF(C31=$C$10,(E31*$D$10)+(G31*$F$10),IF(C31=$C$11,(E31*$D$11)+(G31*$F$11),(E31*$D$12)+(G31*$F$12))))),0)</f>
        <v>8010</v>
      </c>
    </row>
    <row r="32" spans="1:8" ht="16.5" x14ac:dyDescent="0.25">
      <c r="A32" s="22" t="s">
        <v>44</v>
      </c>
      <c r="B32" s="24" t="s">
        <v>48</v>
      </c>
      <c r="C32" s="28" t="s">
        <v>15</v>
      </c>
      <c r="D32" s="16">
        <v>41425</v>
      </c>
      <c r="E32" s="24">
        <v>5</v>
      </c>
      <c r="G32" s="45">
        <f>IF(DAY(D32)&gt;=28,MONTH($H$8)-MONTH(D32)-F32,MONTH($H$8)-MONTH(D32)-F32+0.5)</f>
        <v>7</v>
      </c>
      <c r="H32" s="62">
        <f>ROUND(IF(C32=$C$8,(E32*$D$8)+(G32*$F$8),IF(C32=$C$9,(E32*$D$9)+(G32*$F$9),IF(C32=$C$10,(E32*$D$10)+(G32*$F$10),IF(C32=$C$11,(E32*$D$11)+(G32*$F$11),(E32*$D$12)+(G32*$F$12))))),0)</f>
        <v>10455</v>
      </c>
    </row>
    <row r="33" spans="1:8" ht="16.5" x14ac:dyDescent="0.25">
      <c r="A33" s="22" t="s">
        <v>39</v>
      </c>
      <c r="B33" s="24" t="s">
        <v>42</v>
      </c>
      <c r="C33" s="22">
        <v>3</v>
      </c>
      <c r="D33" s="16">
        <v>41440</v>
      </c>
      <c r="E33" s="24">
        <v>5.5</v>
      </c>
      <c r="F33" s="8"/>
      <c r="G33" s="45">
        <f>IF(DAY(D33)&gt;=28,MONTH($H$8)-MONTH(D33)-F33,MONTH($H$8)-MONTH(D33)-F33+0.5)</f>
        <v>6.5</v>
      </c>
      <c r="H33" s="62">
        <f>ROUND(IF(C33=$C$8,(E33*$D$8)+(G33*$F$8),IF(C33=$C$9,(E33*$D$9)+(G33*$F$9),IF(C33=$C$10,(E33*$D$10)+(G33*$F$10),IF(C33=$C$11,(E33*$D$11)+(G33*$F$11),(E33*$D$12)+(G33*$F$12))))),0)</f>
        <v>9800</v>
      </c>
    </row>
    <row r="34" spans="1:8" ht="16.5" x14ac:dyDescent="0.25">
      <c r="A34" s="22" t="s">
        <v>16</v>
      </c>
      <c r="B34" s="24" t="s">
        <v>18</v>
      </c>
      <c r="C34" s="28">
        <v>2</v>
      </c>
      <c r="D34" s="16">
        <v>41440</v>
      </c>
      <c r="E34" s="24">
        <v>5.5</v>
      </c>
      <c r="G34" s="45">
        <f>IF(DAY(D34)&gt;=28,MONTH($H$8)-MONTH(D34)-F34,MONTH($H$8)-MONTH(D34)-F34+0.5)</f>
        <v>6.5</v>
      </c>
      <c r="H34" s="62">
        <f>ROUND(IF(C34=$C$8,(E34*$D$8)+(G34*$F$8),IF(C34=$C$9,(E34*$D$9)+(G34*$F$9),IF(C34=$C$10,(E34*$D$10)+(G34*$F$10),IF(C34=$C$11,(E34*$D$11)+(G34*$F$11),(E34*$D$12)+(G34*$F$12))))),0)</f>
        <v>7995</v>
      </c>
    </row>
    <row r="35" spans="1:8" ht="16.5" x14ac:dyDescent="0.25">
      <c r="A35" s="22" t="s">
        <v>13</v>
      </c>
      <c r="B35" s="24">
        <v>105</v>
      </c>
      <c r="C35" s="22">
        <v>2</v>
      </c>
      <c r="D35" s="16">
        <v>41455</v>
      </c>
      <c r="E35" s="24">
        <v>6</v>
      </c>
      <c r="G35" s="45">
        <f>IF(DAY(D35)&gt;=28,MONTH($H$8)-MONTH(D35)-F35,MONTH($H$8)-MONTH(D35)-F35+0.5)</f>
        <v>6</v>
      </c>
      <c r="H35" s="62">
        <f>ROUND(IF(C35=$C$8,(E35*$D$8)+(G35*$F$8),IF(C35=$C$9,(E35*$D$9)+(G35*$F$9),IF(C35=$C$10,(E35*$D$10)+(G35*$F$10),IF(C35=$C$11,(E35*$D$11)+(G35*$F$11),(E35*$D$12)+(G35*$F$12))))),0)</f>
        <v>7980</v>
      </c>
    </row>
    <row r="36" spans="1:8" ht="16.5" x14ac:dyDescent="0.25">
      <c r="A36" s="22" t="s">
        <v>4</v>
      </c>
      <c r="B36" s="24" t="s">
        <v>10</v>
      </c>
      <c r="C36" s="22">
        <v>2</v>
      </c>
      <c r="D36" s="16">
        <v>41486</v>
      </c>
      <c r="E36" s="24">
        <v>7</v>
      </c>
      <c r="F36" s="8"/>
      <c r="G36" s="45">
        <f>IF(DAY(D36)&gt;=28,MONTH($H$8)-MONTH(D36)-F36,MONTH($H$8)-MONTH(D36)-F36+0.5)</f>
        <v>5</v>
      </c>
      <c r="H36" s="62">
        <f>ROUND(IF(C36=$C$8,(E36*$D$8)+(G36*$F$8),IF(C36=$C$9,(E36*$D$9)+(G36*$F$9),IF(C36=$C$10,(E36*$D$10)+(G36*$F$10),IF(C36=$C$11,(E36*$D$11)+(G36*$F$11),(E36*$D$12)+(G36*$F$12))))),0)</f>
        <v>7950</v>
      </c>
    </row>
    <row r="37" spans="1:8" ht="16.5" x14ac:dyDescent="0.25">
      <c r="A37" s="22" t="s">
        <v>4</v>
      </c>
      <c r="B37" s="24" t="s">
        <v>8</v>
      </c>
      <c r="C37" s="22">
        <v>1</v>
      </c>
      <c r="D37" s="16">
        <v>41517</v>
      </c>
      <c r="E37" s="24">
        <v>8</v>
      </c>
      <c r="F37" s="8"/>
      <c r="G37" s="45">
        <f>IF(DAY(D37)&gt;=28,MONTH($H$8)-MONTH(D37)-F37,MONTH($H$8)-MONTH(D37)-F37+0.5)</f>
        <v>4</v>
      </c>
      <c r="H37" s="62">
        <f>ROUND(IF(C37=$C$8,(E37*$D$8)+(G37*$F$8),IF(C37=$C$9,(E37*$D$9)+(G37*$F$9),IF(C37=$C$10,(E37*$D$10)+(G37*$F$10),IF(C37=$C$11,(E37*$D$11)+(G37*$F$11),(E37*$D$12)+(G37*$F$12))))),0)</f>
        <v>6540</v>
      </c>
    </row>
    <row r="38" spans="1:8" ht="16.5" x14ac:dyDescent="0.25">
      <c r="A38" s="22" t="s">
        <v>39</v>
      </c>
      <c r="B38" s="24" t="s">
        <v>43</v>
      </c>
      <c r="C38" s="22">
        <v>3</v>
      </c>
      <c r="D38" s="16">
        <v>41517</v>
      </c>
      <c r="E38" s="24">
        <v>8</v>
      </c>
      <c r="F38" s="8"/>
      <c r="G38" s="45">
        <f>IF(DAY(D38)&gt;=28,MONTH($H$8)-MONTH(D38)-F38,MONTH($H$8)-MONTH(D38)-F38+0.5)</f>
        <v>4</v>
      </c>
      <c r="H38" s="62">
        <f>ROUND(IF(C38=$C$8,(E38*$D$8)+(G38*$F$8),IF(C38=$C$9,(E38*$D$9)+(G38*$F$9),IF(C38=$C$10,(E38*$D$10)+(G38*$F$10),IF(C38=$C$11,(E38*$D$11)+(G38*$F$11),(E38*$D$12)+(G38*$F$12))))),0)</f>
        <v>9700</v>
      </c>
    </row>
    <row r="39" spans="1:8" ht="16.5" x14ac:dyDescent="0.25">
      <c r="A39" s="85" t="s">
        <v>127</v>
      </c>
      <c r="B39" s="86" t="s">
        <v>129</v>
      </c>
      <c r="C39" s="87" t="s">
        <v>126</v>
      </c>
      <c r="D39" s="88">
        <v>41517</v>
      </c>
      <c r="E39" s="56">
        <v>8</v>
      </c>
      <c r="F39" s="89"/>
      <c r="G39" s="86">
        <f>IF(DAY(D39)&gt;=28,MONTH($H$8)-MONTH(D39)-F39,MONTH($H$8)-MONTH(D39)-F39+0.5)</f>
        <v>4</v>
      </c>
      <c r="H39" s="62">
        <f>ROUND(IF(C39=$C$8,(E39*$D$8)+(G39*$F$8),IF(C39=$C$9,(E39*$D$9)+(G39*$F$9),IF(C39=$C$10,(E39*$D$10)+(G39*$F$10),IF(C39=$C$11,(E39*$D$11)+(G39*$F$11),(E39*$D$12)+(G39*$F$12))))),0)</f>
        <v>9200</v>
      </c>
    </row>
    <row r="40" spans="1:8" ht="16.5" x14ac:dyDescent="0.25">
      <c r="A40" s="22" t="s">
        <v>16</v>
      </c>
      <c r="B40" s="24" t="s">
        <v>19</v>
      </c>
      <c r="C40" s="28">
        <v>3</v>
      </c>
      <c r="D40" s="16">
        <v>41532</v>
      </c>
      <c r="E40" s="24">
        <v>8.5</v>
      </c>
      <c r="G40" s="45">
        <f>IF(DAY(D40)&gt;=28,MONTH($H$8)-MONTH(D40)-F40,MONTH($H$8)-MONTH(D40)-F40+0.5)</f>
        <v>3.5</v>
      </c>
      <c r="H40" s="62">
        <f>ROUND(IF(C40=$C$8,(E40*$D$8)+(G40*$F$8),IF(C40=$C$9,(E40*$D$9)+(G40*$F$9),IF(C40=$C$10,(E40*$D$10)+(G40*$F$10),IF(C40=$C$11,(E40*$D$11)+(G40*$F$11),(E40*$D$12)+(G40*$F$12))))),0)</f>
        <v>9680</v>
      </c>
    </row>
    <row r="41" spans="1:8" ht="16.5" x14ac:dyDescent="0.25">
      <c r="A41" s="22" t="s">
        <v>4</v>
      </c>
      <c r="B41" s="24" t="s">
        <v>11</v>
      </c>
      <c r="C41" s="22">
        <v>3</v>
      </c>
      <c r="D41" s="16">
        <v>41547</v>
      </c>
      <c r="E41" s="24">
        <v>9</v>
      </c>
      <c r="F41" s="8"/>
      <c r="G41" s="45">
        <f>IF(DAY(D41)&gt;=28,MONTH($H$8)-MONTH(D41)-F41,MONTH($H$8)-MONTH(D41)-F41+0.5)</f>
        <v>3</v>
      </c>
      <c r="H41" s="62">
        <f>ROUND(IF(C41=$C$8,(E41*$D$8)+(G41*$F$8),IF(C41=$C$9,(E41*$D$9)+(G41*$F$9),IF(C41=$C$10,(E41*$D$10)+(G41*$F$10),IF(C41=$C$11,(E41*$D$11)+(G41*$F$11),(E41*$D$12)+(G41*$F$12))))),0)</f>
        <v>9660</v>
      </c>
    </row>
    <row r="42" spans="1:8" ht="16.5" x14ac:dyDescent="0.25">
      <c r="A42" s="22" t="s">
        <v>13</v>
      </c>
      <c r="B42" s="24">
        <v>103</v>
      </c>
      <c r="C42" s="22">
        <v>2</v>
      </c>
      <c r="D42" s="16">
        <v>41578</v>
      </c>
      <c r="E42" s="24">
        <v>10</v>
      </c>
      <c r="G42" s="45">
        <f>IF(DAY(D42)&gt;=28,MONTH($H$8)-MONTH(D42)-F42,MONTH($H$8)-MONTH(D42)-F42+0.5)</f>
        <v>2</v>
      </c>
      <c r="H42" s="62">
        <f>ROUND(IF(C42=$C$8,(E42*$D$8)+(G42*$F$8),IF(C42=$C$9,(E42*$D$9)+(G42*$F$9),IF(C42=$C$10,(E42*$D$10)+(G42*$F$10),IF(C42=$C$11,(E42*$D$11)+(G42*$F$11),(E42*$D$12)+(G42*$F$12))))),0)</f>
        <v>7860</v>
      </c>
    </row>
    <row r="43" spans="1:8" ht="16.5" x14ac:dyDescent="0.25">
      <c r="A43" s="69" t="s">
        <v>127</v>
      </c>
      <c r="B43" s="45" t="s">
        <v>128</v>
      </c>
      <c r="C43" s="70" t="s">
        <v>126</v>
      </c>
      <c r="D43" s="16">
        <v>41578</v>
      </c>
      <c r="E43" s="24">
        <v>10</v>
      </c>
      <c r="G43" s="45">
        <f>IF(DAY(D43)&gt;=28,MONTH($H$8)-MONTH(D43)-F43,MONTH($H$8)-MONTH(D43)-F43+0.5)</f>
        <v>2</v>
      </c>
      <c r="H43" s="62">
        <f>ROUND(IF(C43=$C$8,(E43*$D$8)+(G43*$F$8),IF(C43=$C$9,(E43*$D$9)+(G43*$F$9),IF(C43=$C$10,(E43*$D$10)+(G43*$F$10),IF(C43=$C$11,(E43*$D$11)+(G43*$F$11),(E43*$D$12)+(G43*$F$12))))),0)</f>
        <v>9100</v>
      </c>
    </row>
    <row r="44" spans="1:8" ht="16.5" x14ac:dyDescent="0.25">
      <c r="A44" s="22" t="s">
        <v>16</v>
      </c>
      <c r="B44" s="24" t="s">
        <v>20</v>
      </c>
      <c r="C44" s="28" t="s">
        <v>15</v>
      </c>
      <c r="D44" s="16">
        <v>41593</v>
      </c>
      <c r="E44" s="24">
        <v>10.5</v>
      </c>
      <c r="G44" s="45">
        <f>IF(DAY(D44)&gt;=28,MONTH($H$8)-MONTH(D44)-F44,MONTH($H$8)-MONTH(D44)-F44+0.5)</f>
        <v>1.5</v>
      </c>
      <c r="H44" s="62">
        <f>ROUND(IF(C44=$C$8,(E44*$D$8)+(G44*$F$8),IF(C44=$C$9,(E44*$D$9)+(G44*$F$9),IF(C44=$C$10,(E44*$D$10)+(G44*$F$10),IF(C44=$C$11,(E44*$D$11)+(G44*$F$11),(E44*$D$12)+(G44*$F$12))))),0)</f>
        <v>10208</v>
      </c>
    </row>
    <row r="45" spans="1:8" ht="16.5" x14ac:dyDescent="0.25">
      <c r="A45" s="90" t="s">
        <v>13</v>
      </c>
      <c r="B45" s="82">
        <v>102</v>
      </c>
      <c r="C45" s="90">
        <v>2</v>
      </c>
      <c r="D45" s="81">
        <v>41608</v>
      </c>
      <c r="E45" s="82">
        <v>11</v>
      </c>
      <c r="F45" s="66"/>
      <c r="G45" s="83">
        <f>IF(DAY(D45)&gt;=28,MONTH($H$8)-MONTH(D45)-F45,MONTH($H$8)-MONTH(D45)-F45+0.5)</f>
        <v>1</v>
      </c>
      <c r="H45" s="71">
        <f>ROUND(IF(C45=$C$8,(E45*$D$8)+(G45*$F$8),IF(C45=$C$9,(E45*$D$9)+(G45*$F$9),IF(C45=$C$10,(E45*$D$10)+(G45*$F$10),IF(C45=$C$11,(E45*$D$11)+(G45*$F$11),(E45*$D$12)+(G45*$F$12))))),0)</f>
        <v>7830</v>
      </c>
    </row>
    <row r="46" spans="1:8" x14ac:dyDescent="0.2">
      <c r="A46" s="29" t="s">
        <v>49</v>
      </c>
      <c r="B46" s="22"/>
      <c r="C46" s="22"/>
      <c r="D46" s="22"/>
      <c r="E46" s="22"/>
      <c r="G46" s="22"/>
      <c r="H46" s="61">
        <f>SUM(H18:H45)</f>
        <v>236369</v>
      </c>
    </row>
    <row r="62" spans="6:6" ht="16.5" x14ac:dyDescent="0.25">
      <c r="F62" s="8"/>
    </row>
    <row r="63" spans="6:6" ht="16.5" x14ac:dyDescent="0.25">
      <c r="F63" s="8"/>
    </row>
    <row r="64" spans="6:6" ht="16.5" x14ac:dyDescent="0.25">
      <c r="F64" s="8"/>
    </row>
    <row r="65" spans="6:6" ht="16.5" x14ac:dyDescent="0.25">
      <c r="F65" s="8"/>
    </row>
    <row r="66" spans="6:6" ht="16.5" x14ac:dyDescent="0.25">
      <c r="F66" s="8"/>
    </row>
    <row r="67" spans="6:6" ht="16.5" x14ac:dyDescent="0.25">
      <c r="F67" s="8"/>
    </row>
    <row r="68" spans="6:6" ht="16.5" x14ac:dyDescent="0.25">
      <c r="F68" s="8"/>
    </row>
    <row r="69" spans="6:6" ht="16.5" x14ac:dyDescent="0.25">
      <c r="F69" s="8"/>
    </row>
    <row r="70" spans="6:6" ht="16.5" x14ac:dyDescent="0.25">
      <c r="F70" s="8"/>
    </row>
    <row r="71" spans="6:6" ht="16.5" x14ac:dyDescent="0.25">
      <c r="F71" s="8"/>
    </row>
    <row r="72" spans="6:6" ht="16.5" x14ac:dyDescent="0.25">
      <c r="F72" s="8"/>
    </row>
    <row r="73" spans="6:6" ht="16.5" x14ac:dyDescent="0.25">
      <c r="F73" s="8"/>
    </row>
    <row r="74" spans="6:6" ht="16.5" x14ac:dyDescent="0.25">
      <c r="F74" s="8"/>
    </row>
    <row r="75" spans="6:6" ht="16.5" x14ac:dyDescent="0.25">
      <c r="F75" s="8"/>
    </row>
    <row r="76" spans="6:6" ht="16.5" x14ac:dyDescent="0.25">
      <c r="F76" s="8"/>
    </row>
    <row r="77" spans="6:6" ht="16.5" x14ac:dyDescent="0.25">
      <c r="F77" s="8"/>
    </row>
    <row r="78" spans="6:6" ht="16.5" x14ac:dyDescent="0.25">
      <c r="F78" s="8"/>
    </row>
    <row r="79" spans="6:6" ht="16.5" x14ac:dyDescent="0.25">
      <c r="F79" s="8"/>
    </row>
    <row r="80" spans="6:6" ht="16.5" x14ac:dyDescent="0.25">
      <c r="F80" s="8"/>
    </row>
    <row r="81" spans="6:6" ht="16.5" x14ac:dyDescent="0.25">
      <c r="F81" s="8"/>
    </row>
    <row r="82" spans="6:6" ht="16.5" x14ac:dyDescent="0.25">
      <c r="F82" s="8"/>
    </row>
    <row r="83" spans="6:6" ht="16.5" x14ac:dyDescent="0.25">
      <c r="F83" s="8"/>
    </row>
    <row r="84" spans="6:6" ht="16.5" x14ac:dyDescent="0.25">
      <c r="F84" s="8"/>
    </row>
    <row r="85" spans="6:6" ht="16.5" x14ac:dyDescent="0.25">
      <c r="F85" s="8"/>
    </row>
    <row r="86" spans="6:6" ht="16.5" x14ac:dyDescent="0.25">
      <c r="F86" s="8"/>
    </row>
    <row r="87" spans="6:6" ht="16.5" x14ac:dyDescent="0.25">
      <c r="F87" s="8"/>
    </row>
    <row r="88" spans="6:6" ht="16.5" x14ac:dyDescent="0.25">
      <c r="F88" s="8"/>
    </row>
    <row r="89" spans="6:6" ht="16.5" x14ac:dyDescent="0.25">
      <c r="F89" s="8"/>
    </row>
    <row r="90" spans="6:6" ht="16.5" x14ac:dyDescent="0.25">
      <c r="F90" s="8"/>
    </row>
    <row r="91" spans="6:6" ht="16.5" x14ac:dyDescent="0.25">
      <c r="F91" s="8"/>
    </row>
    <row r="92" spans="6:6" ht="16.5" x14ac:dyDescent="0.25">
      <c r="F92" s="8"/>
    </row>
    <row r="93" spans="6:6" ht="16.5" x14ac:dyDescent="0.25">
      <c r="F93" s="8"/>
    </row>
    <row r="94" spans="6:6" ht="16.5" x14ac:dyDescent="0.25">
      <c r="F94" s="8"/>
    </row>
    <row r="95" spans="6:6" ht="16.5" x14ac:dyDescent="0.25">
      <c r="F95" s="8"/>
    </row>
    <row r="96" spans="6:6" ht="16.5" x14ac:dyDescent="0.25">
      <c r="F96" s="8"/>
    </row>
    <row r="97" spans="6:6" ht="16.5" x14ac:dyDescent="0.25">
      <c r="F97" s="8"/>
    </row>
    <row r="98" spans="6:6" ht="16.5" x14ac:dyDescent="0.25">
      <c r="F98" s="8"/>
    </row>
    <row r="99" spans="6:6" ht="16.5" x14ac:dyDescent="0.25">
      <c r="F99" s="8"/>
    </row>
    <row r="100" spans="6:6" ht="16.5" x14ac:dyDescent="0.25">
      <c r="F100" s="8"/>
    </row>
    <row r="101" spans="6:6" ht="16.5" x14ac:dyDescent="0.25">
      <c r="F101" s="8"/>
    </row>
    <row r="102" spans="6:6" ht="16.5" x14ac:dyDescent="0.25">
      <c r="F102" s="8"/>
    </row>
    <row r="103" spans="6:6" ht="16.5" x14ac:dyDescent="0.25">
      <c r="F103" s="8"/>
    </row>
    <row r="104" spans="6:6" ht="16.5" x14ac:dyDescent="0.25">
      <c r="F104" s="8"/>
    </row>
    <row r="105" spans="6:6" ht="16.5" x14ac:dyDescent="0.25">
      <c r="F105" s="8"/>
    </row>
    <row r="106" spans="6:6" ht="16.5" x14ac:dyDescent="0.25">
      <c r="F106" s="8"/>
    </row>
    <row r="107" spans="6:6" ht="16.5" x14ac:dyDescent="0.25">
      <c r="F107" s="8"/>
    </row>
    <row r="108" spans="6:6" ht="16.5" x14ac:dyDescent="0.25">
      <c r="F108" s="8"/>
    </row>
    <row r="109" spans="6:6" ht="16.5" x14ac:dyDescent="0.25">
      <c r="F109" s="8"/>
    </row>
    <row r="110" spans="6:6" ht="16.5" x14ac:dyDescent="0.25">
      <c r="F110" s="8"/>
    </row>
    <row r="111" spans="6:6" ht="16.5" x14ac:dyDescent="0.25">
      <c r="F111" s="8"/>
    </row>
    <row r="112" spans="6:6" ht="16.5" x14ac:dyDescent="0.25">
      <c r="F112" s="8"/>
    </row>
    <row r="113" spans="6:6" ht="16.5" x14ac:dyDescent="0.25">
      <c r="F113" s="8"/>
    </row>
    <row r="114" spans="6:6" ht="16.5" x14ac:dyDescent="0.25">
      <c r="F114" s="8"/>
    </row>
    <row r="115" spans="6:6" ht="16.5" x14ac:dyDescent="0.25">
      <c r="F115" s="8"/>
    </row>
    <row r="116" spans="6:6" ht="16.5" x14ac:dyDescent="0.25">
      <c r="F116" s="8"/>
    </row>
    <row r="117" spans="6:6" ht="16.5" x14ac:dyDescent="0.25">
      <c r="F117" s="43"/>
    </row>
    <row r="118" spans="6:6" ht="16.5" x14ac:dyDescent="0.25">
      <c r="F118" s="51"/>
    </row>
    <row r="119" spans="6:6" ht="16.5" x14ac:dyDescent="0.25">
      <c r="F119" s="8"/>
    </row>
    <row r="120" spans="6:6" ht="16.5" x14ac:dyDescent="0.25">
      <c r="F120" s="8"/>
    </row>
    <row r="121" spans="6:6" ht="16.5" x14ac:dyDescent="0.25">
      <c r="F121" s="8"/>
    </row>
    <row r="122" spans="6:6" ht="16.5" x14ac:dyDescent="0.25">
      <c r="F122" s="8"/>
    </row>
    <row r="123" spans="6:6" ht="16.5" x14ac:dyDescent="0.25">
      <c r="F123" s="8"/>
    </row>
  </sheetData>
  <sortState ref="A18:H45">
    <sortCondition ref="D18:D45"/>
  </sortState>
  <mergeCells count="2">
    <mergeCell ref="A1:H1"/>
    <mergeCell ref="A2:H2"/>
  </mergeCells>
  <printOptions horizontalCentered="1"/>
  <pageMargins left="0.75" right="0.75" top="1" bottom="1" header="0.5" footer="0.5"/>
  <pageSetup scale="80" orientation="portrait" r:id="rId1"/>
  <headerFooter>
    <oddHeader>&amp;L&amp;T&amp;C&amp;D&amp;RPage &amp;P of &amp;N</oddHeader>
    <oddFooter>&amp;LCAA&amp;C&amp;F&amp;RJamie Lipps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70C0"/>
    <pageSetUpPr fitToPage="1"/>
  </sheetPr>
  <dimension ref="A1:H120"/>
  <sheetViews>
    <sheetView showFormulas="1" topLeftCell="H13" zoomScaleNormal="100" workbookViewId="0">
      <selection activeCell="H13" sqref="H13"/>
    </sheetView>
  </sheetViews>
  <sheetFormatPr defaultRowHeight="15" x14ac:dyDescent="0.2"/>
  <cols>
    <col min="1" max="1" width="7.109375" hidden="1" customWidth="1"/>
    <col min="2" max="2" width="0" hidden="1" customWidth="1"/>
    <col min="3" max="3" width="9.5546875" hidden="1" customWidth="1"/>
    <col min="4" max="4" width="10.109375" hidden="1" customWidth="1"/>
    <col min="5" max="5" width="11.33203125" hidden="1" customWidth="1"/>
    <col min="6" max="6" width="11.77734375" hidden="1" customWidth="1"/>
    <col min="7" max="7" width="11.6640625" hidden="1" customWidth="1"/>
    <col min="8" max="8" width="66.21875" customWidth="1"/>
  </cols>
  <sheetData>
    <row r="1" spans="1:8" ht="23.25" hidden="1" x14ac:dyDescent="0.2">
      <c r="A1" s="74" t="s">
        <v>122</v>
      </c>
      <c r="B1" s="74"/>
      <c r="C1" s="74"/>
      <c r="D1" s="74"/>
      <c r="E1" s="74"/>
      <c r="F1" s="74"/>
      <c r="G1" s="74"/>
      <c r="H1" s="74"/>
    </row>
    <row r="2" spans="1:8" ht="23.25" hidden="1" customHeight="1" x14ac:dyDescent="0.2">
      <c r="A2" s="75" t="s">
        <v>123</v>
      </c>
      <c r="B2" s="75"/>
      <c r="C2" s="75"/>
      <c r="D2" s="75"/>
      <c r="E2" s="75"/>
      <c r="F2" s="75"/>
      <c r="G2" s="75"/>
      <c r="H2" s="75"/>
    </row>
    <row r="3" spans="1:8" hidden="1" x14ac:dyDescent="0.2">
      <c r="A3" s="22"/>
      <c r="B3" s="22"/>
      <c r="C3" s="22"/>
      <c r="D3" s="22"/>
      <c r="E3" s="22"/>
      <c r="G3" s="22"/>
      <c r="H3" s="22"/>
    </row>
    <row r="4" spans="1:8" hidden="1" x14ac:dyDescent="0.2">
      <c r="A4" s="22"/>
      <c r="B4" s="22"/>
      <c r="C4" s="23" t="s">
        <v>23</v>
      </c>
      <c r="D4" s="22"/>
      <c r="E4" s="22"/>
      <c r="G4" s="22"/>
      <c r="H4" s="22"/>
    </row>
    <row r="5" spans="1:8" hidden="1" x14ac:dyDescent="0.2">
      <c r="A5" s="22"/>
      <c r="B5" s="22"/>
      <c r="C5" s="24"/>
      <c r="D5" s="24">
        <v>2012</v>
      </c>
      <c r="E5" s="24">
        <v>2013</v>
      </c>
      <c r="G5" s="22"/>
      <c r="H5" s="22"/>
    </row>
    <row r="6" spans="1:8" ht="30" hidden="1" x14ac:dyDescent="0.2">
      <c r="A6" s="22"/>
      <c r="B6" s="22"/>
      <c r="C6" s="24"/>
      <c r="D6" s="45" t="s">
        <v>24</v>
      </c>
      <c r="E6" s="46" t="s">
        <v>96</v>
      </c>
      <c r="F6" s="50"/>
      <c r="G6" s="22"/>
      <c r="H6" s="22"/>
    </row>
    <row r="7" spans="1:8" ht="16.5" hidden="1" x14ac:dyDescent="0.25">
      <c r="A7" s="22"/>
      <c r="B7" s="22"/>
      <c r="C7" s="25" t="s">
        <v>1</v>
      </c>
      <c r="D7" s="25" t="s">
        <v>26</v>
      </c>
      <c r="E7" s="25" t="s">
        <v>27</v>
      </c>
      <c r="F7" s="8"/>
      <c r="G7" s="22"/>
      <c r="H7" s="30" t="s">
        <v>80</v>
      </c>
    </row>
    <row r="8" spans="1:8" ht="16.5" hidden="1" x14ac:dyDescent="0.25">
      <c r="A8" s="22"/>
      <c r="B8" s="22"/>
      <c r="C8" s="22">
        <v>1</v>
      </c>
      <c r="D8" s="41">
        <v>540</v>
      </c>
      <c r="E8" s="26">
        <v>15</v>
      </c>
      <c r="F8" s="8">
        <f>D8+E8</f>
        <v>555</v>
      </c>
      <c r="G8" s="22"/>
      <c r="H8" s="40">
        <v>41639</v>
      </c>
    </row>
    <row r="9" spans="1:8" ht="16.5" hidden="1" x14ac:dyDescent="0.25">
      <c r="A9" s="22"/>
      <c r="B9" s="22"/>
      <c r="C9" s="22">
        <v>2</v>
      </c>
      <c r="D9" s="42">
        <v>650</v>
      </c>
      <c r="E9" s="27">
        <v>30</v>
      </c>
      <c r="F9" s="8">
        <f t="shared" ref="F9:F11" si="0">D9+E9</f>
        <v>680</v>
      </c>
      <c r="G9" s="22"/>
      <c r="H9" s="22"/>
    </row>
    <row r="10" spans="1:8" ht="16.5" hidden="1" x14ac:dyDescent="0.25">
      <c r="A10" s="22"/>
      <c r="B10" s="22"/>
      <c r="C10" s="22">
        <v>3</v>
      </c>
      <c r="D10" s="42">
        <v>795</v>
      </c>
      <c r="E10" s="27">
        <v>40</v>
      </c>
      <c r="F10" s="8">
        <f t="shared" si="0"/>
        <v>835</v>
      </c>
      <c r="G10" s="22"/>
      <c r="H10" s="22"/>
    </row>
    <row r="11" spans="1:8" ht="16.5" hidden="1" x14ac:dyDescent="0.25">
      <c r="A11" s="24"/>
      <c r="B11" s="22"/>
      <c r="C11" s="28" t="s">
        <v>15</v>
      </c>
      <c r="D11" s="42">
        <v>845</v>
      </c>
      <c r="E11" s="27">
        <v>45</v>
      </c>
      <c r="F11" s="8">
        <f t="shared" si="0"/>
        <v>890</v>
      </c>
      <c r="G11" s="22"/>
      <c r="H11" s="22"/>
    </row>
    <row r="12" spans="1:8" ht="16.5" hidden="1" x14ac:dyDescent="0.25">
      <c r="A12" s="24"/>
      <c r="B12" s="22"/>
      <c r="C12" s="22"/>
      <c r="D12" s="22"/>
      <c r="E12" s="22"/>
      <c r="F12" s="8"/>
      <c r="G12" s="22"/>
      <c r="H12" s="22"/>
    </row>
    <row r="13" spans="1:8" ht="16.5" x14ac:dyDescent="0.25">
      <c r="A13" s="24"/>
      <c r="B13" s="24"/>
      <c r="C13" s="24"/>
      <c r="D13" s="24"/>
      <c r="E13" s="24" t="s">
        <v>61</v>
      </c>
      <c r="F13" s="58" t="s">
        <v>73</v>
      </c>
      <c r="G13" s="24">
        <v>2013</v>
      </c>
      <c r="H13" s="24" t="s">
        <v>28</v>
      </c>
    </row>
    <row r="14" spans="1:8" ht="16.5" x14ac:dyDescent="0.25">
      <c r="B14" s="24"/>
      <c r="C14" s="24"/>
      <c r="D14" s="24" t="s">
        <v>29</v>
      </c>
      <c r="E14" s="24" t="s">
        <v>73</v>
      </c>
      <c r="F14" s="58" t="s">
        <v>100</v>
      </c>
      <c r="G14" s="24" t="s">
        <v>30</v>
      </c>
      <c r="H14" s="24">
        <v>2013</v>
      </c>
    </row>
    <row r="15" spans="1:8" ht="16.5" x14ac:dyDescent="0.25">
      <c r="B15" s="24"/>
      <c r="C15" s="24"/>
      <c r="D15" s="24" t="s">
        <v>31</v>
      </c>
      <c r="E15" s="24" t="s">
        <v>32</v>
      </c>
      <c r="F15" s="58" t="s">
        <v>101</v>
      </c>
      <c r="G15" s="24" t="s">
        <v>33</v>
      </c>
      <c r="H15" s="24" t="s">
        <v>34</v>
      </c>
    </row>
    <row r="16" spans="1:8" ht="16.5" x14ac:dyDescent="0.25">
      <c r="A16" s="56" t="s">
        <v>3</v>
      </c>
      <c r="B16" s="56" t="s">
        <v>35</v>
      </c>
      <c r="C16" s="56" t="s">
        <v>1</v>
      </c>
      <c r="D16" s="56" t="s">
        <v>36</v>
      </c>
      <c r="E16" s="56" t="s">
        <v>26</v>
      </c>
      <c r="F16" s="57" t="s">
        <v>102</v>
      </c>
      <c r="G16" s="56" t="s">
        <v>37</v>
      </c>
      <c r="H16" s="56" t="s">
        <v>38</v>
      </c>
    </row>
    <row r="17" spans="1:8" ht="16.5" x14ac:dyDescent="0.25">
      <c r="A17" s="22" t="s">
        <v>4</v>
      </c>
      <c r="B17" s="24" t="s">
        <v>5</v>
      </c>
      <c r="C17" s="22">
        <v>3</v>
      </c>
      <c r="D17" s="16">
        <v>41305</v>
      </c>
      <c r="E17" s="59">
        <v>1</v>
      </c>
      <c r="F17" s="8"/>
      <c r="G17" s="45">
        <f>IF(DAY(D17)&gt;=28,MONTH($H$8)-MONTH(D17)-F17,MONTH($H$8)-MONTH(D17)-F17+0.5)</f>
        <v>11</v>
      </c>
      <c r="H17" s="64">
        <f>ROUND(IF(C17=$C$8,(E17*$D$8)+(G17*$F$8),IF(C17=$C$9,(E17*$D$9)+(G17*$F$9),IF(C17=$C$10,(E17*$D$10)+(G17*$F$10),(E17*$D$11)+(G17*$F$11)))),0)</f>
        <v>9980</v>
      </c>
    </row>
    <row r="18" spans="1:8" ht="16.5" x14ac:dyDescent="0.25">
      <c r="A18" s="22" t="s">
        <v>6</v>
      </c>
      <c r="B18" s="24" t="s">
        <v>7</v>
      </c>
      <c r="C18" s="22">
        <v>2</v>
      </c>
      <c r="D18" s="16">
        <v>41364</v>
      </c>
      <c r="E18" s="24">
        <v>3</v>
      </c>
      <c r="F18" s="58">
        <v>1</v>
      </c>
      <c r="G18" s="45">
        <f t="shared" ref="G18:G42" si="1">IF(DAY(D18)&gt;=28,MONTH($H$8)-MONTH(D18)-F18,MONTH($H$8)-MONTH(D18)-F18+0.5)</f>
        <v>8</v>
      </c>
      <c r="H18" s="65">
        <f t="shared" ref="H18:H42" si="2">ROUND(IF(C18=$C$8,(E18*$D$8)+(G18*$F$8),IF(C18=$C$9,(E18*$D$9)+(G18*$F$9),IF(C18=$C$10,(E18*$D$10)+(G18*$F$10),(E18*$D$11)+(G18*$F$11)))),0)</f>
        <v>7390</v>
      </c>
    </row>
    <row r="19" spans="1:8" ht="16.5" x14ac:dyDescent="0.25">
      <c r="A19" s="22" t="s">
        <v>4</v>
      </c>
      <c r="B19" s="24" t="s">
        <v>8</v>
      </c>
      <c r="C19" s="22">
        <v>1</v>
      </c>
      <c r="D19" s="16">
        <v>41517</v>
      </c>
      <c r="E19" s="24">
        <v>8</v>
      </c>
      <c r="F19" s="8"/>
      <c r="G19" s="45">
        <f t="shared" si="1"/>
        <v>4</v>
      </c>
      <c r="H19" s="65">
        <f t="shared" si="2"/>
        <v>6540</v>
      </c>
    </row>
    <row r="20" spans="1:8" ht="16.5" x14ac:dyDescent="0.25">
      <c r="A20" s="22" t="s">
        <v>4</v>
      </c>
      <c r="B20" s="24" t="s">
        <v>9</v>
      </c>
      <c r="C20" s="28" t="s">
        <v>15</v>
      </c>
      <c r="D20" s="16">
        <v>41394</v>
      </c>
      <c r="E20" s="24">
        <v>4</v>
      </c>
      <c r="F20" s="8"/>
      <c r="G20" s="45">
        <f t="shared" si="1"/>
        <v>8</v>
      </c>
      <c r="H20" s="65">
        <f t="shared" si="2"/>
        <v>10500</v>
      </c>
    </row>
    <row r="21" spans="1:8" ht="16.5" x14ac:dyDescent="0.25">
      <c r="A21" s="22" t="s">
        <v>4</v>
      </c>
      <c r="B21" s="24" t="s">
        <v>10</v>
      </c>
      <c r="C21" s="22">
        <v>2</v>
      </c>
      <c r="D21" s="16">
        <v>41486</v>
      </c>
      <c r="E21" s="24">
        <v>7</v>
      </c>
      <c r="F21" s="8"/>
      <c r="G21" s="45">
        <f t="shared" si="1"/>
        <v>5</v>
      </c>
      <c r="H21" s="65">
        <f t="shared" si="2"/>
        <v>7950</v>
      </c>
    </row>
    <row r="22" spans="1:8" ht="16.5" x14ac:dyDescent="0.25">
      <c r="A22" s="22" t="s">
        <v>4</v>
      </c>
      <c r="B22" s="24" t="s">
        <v>0</v>
      </c>
      <c r="C22" s="22">
        <v>2</v>
      </c>
      <c r="D22" s="16">
        <v>41425</v>
      </c>
      <c r="E22" s="24">
        <v>5</v>
      </c>
      <c r="F22" s="8"/>
      <c r="G22" s="45">
        <f t="shared" si="1"/>
        <v>7</v>
      </c>
      <c r="H22" s="65">
        <f t="shared" si="2"/>
        <v>8010</v>
      </c>
    </row>
    <row r="23" spans="1:8" ht="16.5" x14ac:dyDescent="0.25">
      <c r="A23" s="22" t="s">
        <v>4</v>
      </c>
      <c r="B23" s="24" t="s">
        <v>11</v>
      </c>
      <c r="C23" s="22">
        <v>3</v>
      </c>
      <c r="D23" s="16">
        <v>41547</v>
      </c>
      <c r="E23" s="24">
        <v>9</v>
      </c>
      <c r="F23" s="8"/>
      <c r="G23" s="45">
        <f t="shared" si="1"/>
        <v>3</v>
      </c>
      <c r="H23" s="65">
        <f t="shared" si="2"/>
        <v>9660</v>
      </c>
    </row>
    <row r="24" spans="1:8" ht="16.5" x14ac:dyDescent="0.25">
      <c r="A24" s="22" t="s">
        <v>4</v>
      </c>
      <c r="B24" s="24" t="s">
        <v>12</v>
      </c>
      <c r="C24" s="22">
        <v>1</v>
      </c>
      <c r="D24" s="16">
        <v>41305</v>
      </c>
      <c r="E24" s="24">
        <v>1</v>
      </c>
      <c r="F24" s="8"/>
      <c r="G24" s="45">
        <f t="shared" si="1"/>
        <v>11</v>
      </c>
      <c r="H24" s="65">
        <f t="shared" si="2"/>
        <v>6645</v>
      </c>
    </row>
    <row r="25" spans="1:8" ht="16.5" x14ac:dyDescent="0.25">
      <c r="A25" s="22" t="s">
        <v>39</v>
      </c>
      <c r="B25" s="24" t="s">
        <v>40</v>
      </c>
      <c r="C25" s="22">
        <v>2</v>
      </c>
      <c r="D25" s="16">
        <v>41320</v>
      </c>
      <c r="E25" s="24">
        <v>1.5</v>
      </c>
      <c r="F25" s="8"/>
      <c r="G25" s="45">
        <f t="shared" si="1"/>
        <v>10.5</v>
      </c>
      <c r="H25" s="65">
        <f t="shared" si="2"/>
        <v>8115</v>
      </c>
    </row>
    <row r="26" spans="1:8" ht="16.5" x14ac:dyDescent="0.25">
      <c r="A26" s="22" t="s">
        <v>39</v>
      </c>
      <c r="B26" s="24" t="s">
        <v>41</v>
      </c>
      <c r="C26" s="22">
        <v>2</v>
      </c>
      <c r="D26" s="16">
        <v>41333</v>
      </c>
      <c r="E26" s="24">
        <v>2</v>
      </c>
      <c r="F26" s="8"/>
      <c r="G26" s="45">
        <f t="shared" si="1"/>
        <v>10</v>
      </c>
      <c r="H26" s="65">
        <f t="shared" si="2"/>
        <v>8100</v>
      </c>
    </row>
    <row r="27" spans="1:8" ht="16.5" x14ac:dyDescent="0.25">
      <c r="A27" s="22" t="s">
        <v>39</v>
      </c>
      <c r="B27" s="24" t="s">
        <v>42</v>
      </c>
      <c r="C27" s="22">
        <v>3</v>
      </c>
      <c r="D27" s="16">
        <v>41440</v>
      </c>
      <c r="E27" s="24">
        <v>5.5</v>
      </c>
      <c r="F27" s="8"/>
      <c r="G27" s="45">
        <f t="shared" si="1"/>
        <v>6.5</v>
      </c>
      <c r="H27" s="65">
        <f t="shared" si="2"/>
        <v>9800</v>
      </c>
    </row>
    <row r="28" spans="1:8" ht="16.5" x14ac:dyDescent="0.25">
      <c r="A28" s="22" t="s">
        <v>39</v>
      </c>
      <c r="B28" s="24" t="s">
        <v>43</v>
      </c>
      <c r="C28" s="22">
        <v>3</v>
      </c>
      <c r="D28" s="16">
        <v>41517</v>
      </c>
      <c r="E28" s="24">
        <v>8</v>
      </c>
      <c r="F28" s="8"/>
      <c r="G28" s="45">
        <f t="shared" si="1"/>
        <v>4</v>
      </c>
      <c r="H28" s="65">
        <f t="shared" si="2"/>
        <v>9700</v>
      </c>
    </row>
    <row r="29" spans="1:8" ht="16.5" x14ac:dyDescent="0.25">
      <c r="A29" s="22" t="s">
        <v>13</v>
      </c>
      <c r="B29" s="24">
        <v>101</v>
      </c>
      <c r="C29" s="22">
        <v>1</v>
      </c>
      <c r="D29" s="16">
        <v>41333</v>
      </c>
      <c r="E29" s="24">
        <v>2</v>
      </c>
      <c r="G29" s="45">
        <f t="shared" si="1"/>
        <v>10</v>
      </c>
      <c r="H29" s="65">
        <f t="shared" si="2"/>
        <v>6630</v>
      </c>
    </row>
    <row r="30" spans="1:8" ht="16.5" x14ac:dyDescent="0.25">
      <c r="A30" s="22" t="s">
        <v>13</v>
      </c>
      <c r="B30" s="63">
        <v>102</v>
      </c>
      <c r="C30" s="22">
        <v>2</v>
      </c>
      <c r="D30" s="16">
        <v>41608</v>
      </c>
      <c r="E30" s="24">
        <v>11</v>
      </c>
      <c r="G30" s="45">
        <f t="shared" si="1"/>
        <v>1</v>
      </c>
      <c r="H30" s="65">
        <f t="shared" si="2"/>
        <v>7830</v>
      </c>
    </row>
    <row r="31" spans="1:8" ht="16.5" x14ac:dyDescent="0.25">
      <c r="A31" s="22" t="s">
        <v>13</v>
      </c>
      <c r="B31" s="63">
        <v>103</v>
      </c>
      <c r="C31" s="22">
        <v>2</v>
      </c>
      <c r="D31" s="16">
        <v>41578</v>
      </c>
      <c r="E31" s="24">
        <v>10</v>
      </c>
      <c r="G31" s="45">
        <f t="shared" si="1"/>
        <v>2</v>
      </c>
      <c r="H31" s="65">
        <f t="shared" si="2"/>
        <v>7860</v>
      </c>
    </row>
    <row r="32" spans="1:8" ht="16.5" x14ac:dyDescent="0.25">
      <c r="A32" s="22" t="s">
        <v>13</v>
      </c>
      <c r="B32" s="63">
        <v>104</v>
      </c>
      <c r="C32" s="28" t="s">
        <v>15</v>
      </c>
      <c r="D32" s="16">
        <v>41394</v>
      </c>
      <c r="E32" s="24">
        <v>4</v>
      </c>
      <c r="F32" s="60">
        <v>3</v>
      </c>
      <c r="G32" s="45">
        <f t="shared" si="1"/>
        <v>5</v>
      </c>
      <c r="H32" s="65">
        <f t="shared" si="2"/>
        <v>7830</v>
      </c>
    </row>
    <row r="33" spans="1:8" ht="16.5" x14ac:dyDescent="0.25">
      <c r="A33" s="22" t="s">
        <v>13</v>
      </c>
      <c r="B33" s="63">
        <v>105</v>
      </c>
      <c r="C33" s="22">
        <v>2</v>
      </c>
      <c r="D33" s="16">
        <v>41455</v>
      </c>
      <c r="E33" s="24">
        <v>6</v>
      </c>
      <c r="G33" s="45">
        <f t="shared" si="1"/>
        <v>6</v>
      </c>
      <c r="H33" s="65">
        <f t="shared" si="2"/>
        <v>7980</v>
      </c>
    </row>
    <row r="34" spans="1:8" ht="16.5" x14ac:dyDescent="0.25">
      <c r="A34" s="22" t="s">
        <v>13</v>
      </c>
      <c r="B34" s="63">
        <v>106</v>
      </c>
      <c r="C34" s="22">
        <v>1</v>
      </c>
      <c r="D34" s="16">
        <v>41364</v>
      </c>
      <c r="E34" s="24">
        <v>3</v>
      </c>
      <c r="G34" s="45">
        <f t="shared" si="1"/>
        <v>9</v>
      </c>
      <c r="H34" s="65">
        <f t="shared" si="2"/>
        <v>6615</v>
      </c>
    </row>
    <row r="35" spans="1:8" ht="16.5" x14ac:dyDescent="0.25">
      <c r="A35" s="22" t="s">
        <v>16</v>
      </c>
      <c r="B35" s="24" t="s">
        <v>17</v>
      </c>
      <c r="C35" s="28" t="s">
        <v>15</v>
      </c>
      <c r="D35" s="16">
        <v>41379</v>
      </c>
      <c r="E35" s="24">
        <v>3.5</v>
      </c>
      <c r="G35" s="45">
        <f t="shared" si="1"/>
        <v>8.5</v>
      </c>
      <c r="H35" s="65">
        <f t="shared" si="2"/>
        <v>10523</v>
      </c>
    </row>
    <row r="36" spans="1:8" ht="16.5" x14ac:dyDescent="0.25">
      <c r="A36" s="22" t="s">
        <v>16</v>
      </c>
      <c r="B36" s="24" t="s">
        <v>18</v>
      </c>
      <c r="C36" s="28">
        <v>2</v>
      </c>
      <c r="D36" s="16">
        <v>41440</v>
      </c>
      <c r="E36" s="24">
        <v>5.5</v>
      </c>
      <c r="G36" s="45">
        <f t="shared" si="1"/>
        <v>6.5</v>
      </c>
      <c r="H36" s="65">
        <f t="shared" si="2"/>
        <v>7995</v>
      </c>
    </row>
    <row r="37" spans="1:8" ht="16.5" x14ac:dyDescent="0.25">
      <c r="A37" s="22" t="s">
        <v>16</v>
      </c>
      <c r="B37" s="24" t="s">
        <v>19</v>
      </c>
      <c r="C37" s="28">
        <v>3</v>
      </c>
      <c r="D37" s="16">
        <v>41532</v>
      </c>
      <c r="E37" s="24">
        <v>8.5</v>
      </c>
      <c r="G37" s="45">
        <f t="shared" si="1"/>
        <v>3.5</v>
      </c>
      <c r="H37" s="65">
        <f t="shared" si="2"/>
        <v>9680</v>
      </c>
    </row>
    <row r="38" spans="1:8" ht="16.5" x14ac:dyDescent="0.25">
      <c r="A38" s="22" t="s">
        <v>16</v>
      </c>
      <c r="B38" s="24" t="s">
        <v>20</v>
      </c>
      <c r="C38" s="28" t="s">
        <v>15</v>
      </c>
      <c r="D38" s="16">
        <v>41593</v>
      </c>
      <c r="E38" s="24">
        <v>10.5</v>
      </c>
      <c r="G38" s="45">
        <f t="shared" si="1"/>
        <v>1.5</v>
      </c>
      <c r="H38" s="65">
        <f t="shared" si="2"/>
        <v>10208</v>
      </c>
    </row>
    <row r="39" spans="1:8" ht="16.5" x14ac:dyDescent="0.25">
      <c r="A39" s="22" t="s">
        <v>44</v>
      </c>
      <c r="B39" s="24" t="s">
        <v>45</v>
      </c>
      <c r="C39" s="28">
        <v>1</v>
      </c>
      <c r="D39" s="16">
        <v>41289</v>
      </c>
      <c r="E39" s="24">
        <v>0.5</v>
      </c>
      <c r="F39" s="60">
        <v>1</v>
      </c>
      <c r="G39" s="45">
        <f t="shared" si="1"/>
        <v>10.5</v>
      </c>
      <c r="H39" s="65">
        <f t="shared" si="2"/>
        <v>6098</v>
      </c>
    </row>
    <row r="40" spans="1:8" ht="16.5" x14ac:dyDescent="0.25">
      <c r="A40" s="22" t="s">
        <v>44</v>
      </c>
      <c r="B40" s="24" t="s">
        <v>46</v>
      </c>
      <c r="C40" s="28" t="s">
        <v>15</v>
      </c>
      <c r="D40" s="16">
        <v>41394</v>
      </c>
      <c r="E40" s="24">
        <v>4</v>
      </c>
      <c r="G40" s="45">
        <f t="shared" si="1"/>
        <v>8</v>
      </c>
      <c r="H40" s="65">
        <f t="shared" si="2"/>
        <v>10500</v>
      </c>
    </row>
    <row r="41" spans="1:8" ht="16.5" x14ac:dyDescent="0.25">
      <c r="A41" s="22" t="s">
        <v>44</v>
      </c>
      <c r="B41" s="24" t="s">
        <v>47</v>
      </c>
      <c r="C41" s="28">
        <v>1</v>
      </c>
      <c r="D41" s="16">
        <v>41289</v>
      </c>
      <c r="E41" s="24">
        <v>0.5</v>
      </c>
      <c r="G41" s="45">
        <f t="shared" si="1"/>
        <v>11.5</v>
      </c>
      <c r="H41" s="65">
        <f t="shared" si="2"/>
        <v>6653</v>
      </c>
    </row>
    <row r="42" spans="1:8" ht="16.5" x14ac:dyDescent="0.25">
      <c r="A42" s="22" t="s">
        <v>44</v>
      </c>
      <c r="B42" s="24" t="s">
        <v>48</v>
      </c>
      <c r="C42" s="28" t="s">
        <v>15</v>
      </c>
      <c r="D42" s="16">
        <v>41425</v>
      </c>
      <c r="E42" s="24">
        <v>5</v>
      </c>
      <c r="G42" s="45">
        <f t="shared" si="1"/>
        <v>7</v>
      </c>
      <c r="H42" s="65">
        <f t="shared" si="2"/>
        <v>10455</v>
      </c>
    </row>
    <row r="43" spans="1:8" hidden="1" x14ac:dyDescent="0.2">
      <c r="A43" s="29" t="s">
        <v>49</v>
      </c>
      <c r="B43" s="22"/>
      <c r="C43" s="22"/>
      <c r="D43" s="22"/>
      <c r="E43" s="22"/>
      <c r="G43" s="22"/>
      <c r="H43" s="61">
        <f>SUM(H17:H42)</f>
        <v>219247</v>
      </c>
    </row>
    <row r="59" spans="6:6" ht="16.5" x14ac:dyDescent="0.25">
      <c r="F59" s="8"/>
    </row>
    <row r="60" spans="6:6" ht="16.5" x14ac:dyDescent="0.25">
      <c r="F60" s="8"/>
    </row>
    <row r="61" spans="6:6" ht="16.5" x14ac:dyDescent="0.25">
      <c r="F61" s="8"/>
    </row>
    <row r="62" spans="6:6" ht="16.5" x14ac:dyDescent="0.25">
      <c r="F62" s="8"/>
    </row>
    <row r="63" spans="6:6" ht="16.5" x14ac:dyDescent="0.25">
      <c r="F63" s="8"/>
    </row>
    <row r="64" spans="6:6" ht="16.5" x14ac:dyDescent="0.25">
      <c r="F64" s="8"/>
    </row>
    <row r="65" spans="6:6" ht="16.5" x14ac:dyDescent="0.25">
      <c r="F65" s="8"/>
    </row>
    <row r="66" spans="6:6" ht="16.5" x14ac:dyDescent="0.25">
      <c r="F66" s="8"/>
    </row>
    <row r="67" spans="6:6" ht="16.5" x14ac:dyDescent="0.25">
      <c r="F67" s="8"/>
    </row>
    <row r="68" spans="6:6" ht="16.5" x14ac:dyDescent="0.25">
      <c r="F68" s="8"/>
    </row>
    <row r="69" spans="6:6" ht="16.5" x14ac:dyDescent="0.25">
      <c r="F69" s="8"/>
    </row>
    <row r="70" spans="6:6" ht="16.5" x14ac:dyDescent="0.25">
      <c r="F70" s="8"/>
    </row>
    <row r="71" spans="6:6" ht="16.5" x14ac:dyDescent="0.25">
      <c r="F71" s="8"/>
    </row>
    <row r="72" spans="6:6" ht="16.5" x14ac:dyDescent="0.25">
      <c r="F72" s="8"/>
    </row>
    <row r="73" spans="6:6" ht="16.5" x14ac:dyDescent="0.25">
      <c r="F73" s="8"/>
    </row>
    <row r="74" spans="6:6" ht="16.5" x14ac:dyDescent="0.25">
      <c r="F74" s="8"/>
    </row>
    <row r="75" spans="6:6" ht="16.5" x14ac:dyDescent="0.25">
      <c r="F75" s="8"/>
    </row>
    <row r="76" spans="6:6" ht="16.5" x14ac:dyDescent="0.25">
      <c r="F76" s="8"/>
    </row>
    <row r="77" spans="6:6" ht="16.5" x14ac:dyDescent="0.25">
      <c r="F77" s="8"/>
    </row>
    <row r="78" spans="6:6" ht="16.5" x14ac:dyDescent="0.25">
      <c r="F78" s="8"/>
    </row>
    <row r="79" spans="6:6" ht="16.5" x14ac:dyDescent="0.25">
      <c r="F79" s="8"/>
    </row>
    <row r="80" spans="6:6" ht="16.5" x14ac:dyDescent="0.25">
      <c r="F80" s="8"/>
    </row>
    <row r="81" spans="6:6" ht="16.5" x14ac:dyDescent="0.25">
      <c r="F81" s="8"/>
    </row>
    <row r="82" spans="6:6" ht="16.5" x14ac:dyDescent="0.25">
      <c r="F82" s="8"/>
    </row>
    <row r="83" spans="6:6" ht="16.5" x14ac:dyDescent="0.25">
      <c r="F83" s="8"/>
    </row>
    <row r="84" spans="6:6" ht="16.5" x14ac:dyDescent="0.25">
      <c r="F84" s="8"/>
    </row>
    <row r="85" spans="6:6" ht="16.5" x14ac:dyDescent="0.25">
      <c r="F85" s="8"/>
    </row>
    <row r="86" spans="6:6" ht="16.5" x14ac:dyDescent="0.25">
      <c r="F86" s="8"/>
    </row>
    <row r="87" spans="6:6" ht="16.5" x14ac:dyDescent="0.25">
      <c r="F87" s="8"/>
    </row>
    <row r="88" spans="6:6" ht="16.5" x14ac:dyDescent="0.25">
      <c r="F88" s="8"/>
    </row>
    <row r="89" spans="6:6" ht="16.5" x14ac:dyDescent="0.25">
      <c r="F89" s="8"/>
    </row>
    <row r="90" spans="6:6" ht="16.5" x14ac:dyDescent="0.25">
      <c r="F90" s="8"/>
    </row>
    <row r="91" spans="6:6" ht="16.5" x14ac:dyDescent="0.25">
      <c r="F91" s="8"/>
    </row>
    <row r="92" spans="6:6" ht="16.5" x14ac:dyDescent="0.25">
      <c r="F92" s="8"/>
    </row>
    <row r="93" spans="6:6" ht="16.5" x14ac:dyDescent="0.25">
      <c r="F93" s="8"/>
    </row>
    <row r="94" spans="6:6" ht="16.5" x14ac:dyDescent="0.25">
      <c r="F94" s="8"/>
    </row>
    <row r="95" spans="6:6" ht="16.5" x14ac:dyDescent="0.25">
      <c r="F95" s="8"/>
    </row>
    <row r="96" spans="6:6" ht="16.5" x14ac:dyDescent="0.25">
      <c r="F96" s="8"/>
    </row>
    <row r="97" spans="6:6" ht="16.5" x14ac:dyDescent="0.25">
      <c r="F97" s="8"/>
    </row>
    <row r="98" spans="6:6" ht="16.5" x14ac:dyDescent="0.25">
      <c r="F98" s="8"/>
    </row>
    <row r="99" spans="6:6" ht="16.5" x14ac:dyDescent="0.25">
      <c r="F99" s="8"/>
    </row>
    <row r="100" spans="6:6" ht="16.5" x14ac:dyDescent="0.25">
      <c r="F100" s="8"/>
    </row>
    <row r="101" spans="6:6" ht="16.5" x14ac:dyDescent="0.25">
      <c r="F101" s="8"/>
    </row>
    <row r="102" spans="6:6" ht="16.5" x14ac:dyDescent="0.25">
      <c r="F102" s="8"/>
    </row>
    <row r="103" spans="6:6" ht="16.5" x14ac:dyDescent="0.25">
      <c r="F103" s="8"/>
    </row>
    <row r="104" spans="6:6" ht="16.5" x14ac:dyDescent="0.25">
      <c r="F104" s="8"/>
    </row>
    <row r="105" spans="6:6" ht="16.5" x14ac:dyDescent="0.25">
      <c r="F105" s="8"/>
    </row>
    <row r="106" spans="6:6" ht="16.5" x14ac:dyDescent="0.25">
      <c r="F106" s="8"/>
    </row>
    <row r="107" spans="6:6" ht="16.5" x14ac:dyDescent="0.25">
      <c r="F107" s="8"/>
    </row>
    <row r="108" spans="6:6" ht="16.5" x14ac:dyDescent="0.25">
      <c r="F108" s="8"/>
    </row>
    <row r="109" spans="6:6" ht="16.5" x14ac:dyDescent="0.25">
      <c r="F109" s="8"/>
    </row>
    <row r="110" spans="6:6" ht="16.5" x14ac:dyDescent="0.25">
      <c r="F110" s="8"/>
    </row>
    <row r="111" spans="6:6" ht="16.5" x14ac:dyDescent="0.25">
      <c r="F111" s="8"/>
    </row>
    <row r="112" spans="6:6" ht="16.5" x14ac:dyDescent="0.25">
      <c r="F112" s="8"/>
    </row>
    <row r="113" spans="6:6" ht="16.5" x14ac:dyDescent="0.25">
      <c r="F113" s="8"/>
    </row>
    <row r="114" spans="6:6" ht="16.5" x14ac:dyDescent="0.25">
      <c r="F114" s="58"/>
    </row>
    <row r="115" spans="6:6" ht="16.5" x14ac:dyDescent="0.25">
      <c r="F115" s="51"/>
    </row>
    <row r="116" spans="6:6" ht="16.5" x14ac:dyDescent="0.25">
      <c r="F116" s="8"/>
    </row>
    <row r="117" spans="6:6" ht="16.5" x14ac:dyDescent="0.25">
      <c r="F117" s="8"/>
    </row>
    <row r="118" spans="6:6" ht="16.5" x14ac:dyDescent="0.25">
      <c r="F118" s="8"/>
    </row>
    <row r="119" spans="6:6" ht="16.5" x14ac:dyDescent="0.25">
      <c r="F119" s="8"/>
    </row>
    <row r="120" spans="6:6" ht="16.5" x14ac:dyDescent="0.25">
      <c r="F120" s="8"/>
    </row>
  </sheetData>
  <mergeCells count="2">
    <mergeCell ref="A1:H1"/>
    <mergeCell ref="A2:H2"/>
  </mergeCells>
  <printOptions horizontalCentered="1" headings="1" gridLines="1"/>
  <pageMargins left="0.75" right="0.75" top="1" bottom="1" header="0.5" footer="0.5"/>
  <pageSetup scale="74" orientation="landscape" r:id="rId1"/>
  <headerFooter>
    <oddHeader>&amp;L&amp;T&amp;C&amp;D&amp;RPage &amp;P of &amp;N</oddHeader>
    <oddFooter>&amp;LCAA&amp;C&amp;F&amp;RJamie Lipps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G16"/>
  <sheetViews>
    <sheetView workbookViewId="0"/>
  </sheetViews>
  <sheetFormatPr defaultRowHeight="15" x14ac:dyDescent="0.2"/>
  <cols>
    <col min="2" max="6" width="22.77734375" customWidth="1"/>
    <col min="7" max="7" width="14" customWidth="1"/>
  </cols>
  <sheetData>
    <row r="1" spans="1:7" ht="15.75" x14ac:dyDescent="0.25">
      <c r="A1" s="7" t="s">
        <v>59</v>
      </c>
    </row>
    <row r="4" spans="1:7" ht="15.75" x14ac:dyDescent="0.25">
      <c r="C4" s="5" t="s">
        <v>56</v>
      </c>
    </row>
    <row r="5" spans="1:7" ht="30.75" customHeight="1" x14ac:dyDescent="0.2">
      <c r="C5" s="53" t="s">
        <v>115</v>
      </c>
    </row>
    <row r="8" spans="1:7" ht="30.75" customHeight="1" x14ac:dyDescent="0.25">
      <c r="A8" s="7" t="b">
        <v>1</v>
      </c>
      <c r="B8" s="54" t="s">
        <v>118</v>
      </c>
      <c r="D8" s="5" t="s">
        <v>57</v>
      </c>
    </row>
    <row r="9" spans="1:7" ht="30.75" customHeight="1" x14ac:dyDescent="0.2">
      <c r="D9" s="53" t="s">
        <v>116</v>
      </c>
    </row>
    <row r="12" spans="1:7" ht="30.75" customHeight="1" x14ac:dyDescent="0.25">
      <c r="B12" s="7" t="b">
        <v>1</v>
      </c>
      <c r="C12" s="55" t="s">
        <v>119</v>
      </c>
      <c r="E12" s="5" t="s">
        <v>58</v>
      </c>
    </row>
    <row r="13" spans="1:7" ht="30.75" customHeight="1" x14ac:dyDescent="0.2">
      <c r="E13" s="53" t="s">
        <v>117</v>
      </c>
    </row>
    <row r="16" spans="1:7" ht="30.75" customHeight="1" x14ac:dyDescent="0.25">
      <c r="C16" s="7" t="b">
        <v>1</v>
      </c>
      <c r="D16" s="54" t="s">
        <v>120</v>
      </c>
      <c r="F16" s="54" t="s">
        <v>121</v>
      </c>
      <c r="G16" s="7" t="b">
        <v>0</v>
      </c>
    </row>
  </sheetData>
  <phoneticPr fontId="4" type="noConversion"/>
  <printOptions horizontalCentered="1"/>
  <pageMargins left="0.75" right="0.75" top="1" bottom="1" header="0.5" footer="0.5"/>
  <pageSetup scale="54" orientation="portrait" r:id="rId1"/>
  <headerFooter alignWithMargins="0">
    <oddHeader>&amp;L&amp;T&amp;C&amp;D&amp;RPage &amp;P of &amp;N</oddHeader>
    <oddFooter>&amp;LCAA&amp;C&amp;F&amp;RJamie Lipps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9" tint="-0.249977111117893"/>
    <pageSetUpPr fitToPage="1"/>
  </sheetPr>
  <dimension ref="A1:H11"/>
  <sheetViews>
    <sheetView workbookViewId="0">
      <selection sqref="A1:H1"/>
    </sheetView>
  </sheetViews>
  <sheetFormatPr defaultRowHeight="15" x14ac:dyDescent="0.2"/>
  <cols>
    <col min="7" max="7" width="12" bestFit="1" customWidth="1"/>
  </cols>
  <sheetData>
    <row r="1" spans="1:8" ht="23.25" x14ac:dyDescent="0.35">
      <c r="A1" s="76" t="s">
        <v>122</v>
      </c>
      <c r="B1" s="76"/>
      <c r="C1" s="76"/>
      <c r="D1" s="76"/>
      <c r="E1" s="76"/>
      <c r="F1" s="76"/>
      <c r="G1" s="76"/>
      <c r="H1" s="76"/>
    </row>
    <row r="2" spans="1:8" ht="20.25" x14ac:dyDescent="0.3">
      <c r="A2" s="77" t="s">
        <v>123</v>
      </c>
      <c r="B2" s="77"/>
      <c r="C2" s="77"/>
      <c r="D2" s="77"/>
      <c r="E2" s="77"/>
      <c r="F2" s="77"/>
      <c r="G2" s="77"/>
      <c r="H2" s="77"/>
    </row>
    <row r="5" spans="1:8" x14ac:dyDescent="0.2">
      <c r="F5" s="79" t="s">
        <v>28</v>
      </c>
      <c r="G5" s="79"/>
    </row>
    <row r="6" spans="1:8" x14ac:dyDescent="0.2">
      <c r="B6" s="78" t="s">
        <v>124</v>
      </c>
      <c r="C6" s="78"/>
      <c r="D6" s="78"/>
      <c r="E6" s="66"/>
      <c r="F6" s="78" t="s">
        <v>125</v>
      </c>
      <c r="G6" s="78"/>
    </row>
    <row r="7" spans="1:8" x14ac:dyDescent="0.2">
      <c r="B7" s="44" t="s">
        <v>68</v>
      </c>
      <c r="G7" s="67">
        <f>SUMIF('Stockwell Budget'!$C$18:$C$43,'Stockwell Budget'!$C$8,'Stockwell Budget'!$H$18:$H$43)</f>
        <v>38078</v>
      </c>
    </row>
    <row r="8" spans="1:8" x14ac:dyDescent="0.2">
      <c r="B8" s="44" t="s">
        <v>69</v>
      </c>
      <c r="G8" s="27">
        <f>SUMIF('Stockwell Budget'!$C$18:$C$43,'Stockwell Budget'!$C$9,'Stockwell Budget'!$H$18:$H$43)</f>
        <v>63325</v>
      </c>
    </row>
    <row r="9" spans="1:8" x14ac:dyDescent="0.2">
      <c r="B9" s="44" t="s">
        <v>70</v>
      </c>
      <c r="G9" s="27">
        <f>SUMIF('Stockwell Budget'!$C$18:$C$43,'Stockwell Budget'!$C$11,'Stockwell Budget'!$H$18:$H$43)</f>
        <v>48820</v>
      </c>
    </row>
    <row r="10" spans="1:8" x14ac:dyDescent="0.2">
      <c r="B10" s="44" t="s">
        <v>71</v>
      </c>
      <c r="G10" s="27">
        <f>SUMIF('Stockwell Budget'!$C$18:$C$43,'Stockwell Budget'!$C$12,'Stockwell Budget'!$H$18:$H$43)</f>
        <v>49808</v>
      </c>
    </row>
    <row r="11" spans="1:8" x14ac:dyDescent="0.2">
      <c r="C11" s="44" t="s">
        <v>66</v>
      </c>
      <c r="G11" s="67">
        <f>SUM(G7:G10)</f>
        <v>200031</v>
      </c>
    </row>
  </sheetData>
  <mergeCells count="5">
    <mergeCell ref="A1:H1"/>
    <mergeCell ref="A2:H2"/>
    <mergeCell ref="B6:D6"/>
    <mergeCell ref="F6:G6"/>
    <mergeCell ref="F5:G5"/>
  </mergeCells>
  <printOptions horizontalCentered="1"/>
  <pageMargins left="0.75" right="0.75" top="1" bottom="1" header="0.5" footer="0.5"/>
  <pageSetup orientation="portrait" r:id="rId1"/>
  <headerFooter>
    <oddHeader>&amp;L&amp;T&amp;C&amp;D&amp;RPage &amp;P of &amp;N</oddHeader>
    <oddFooter>&amp;LCAA&amp;C&amp;F&amp;RJamie Lipps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Directions</vt:lpstr>
      <vt:lpstr>Stockwell Budget</vt:lpstr>
      <vt:lpstr>Formula Col H</vt:lpstr>
      <vt:lpstr>IF TREE DIAGRAM</vt:lpstr>
      <vt:lpstr>Summary Report</vt:lpstr>
    </vt:vector>
  </TitlesOfParts>
  <Company>MATC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Guest354</dc:creator>
  <cp:lastModifiedBy>Jamie Lipps</cp:lastModifiedBy>
  <cp:lastPrinted>2015-04-20T13:27:40Z</cp:lastPrinted>
  <dcterms:created xsi:type="dcterms:W3CDTF">1998-10-20T19:12:34Z</dcterms:created>
  <dcterms:modified xsi:type="dcterms:W3CDTF">2015-04-20T13:27:53Z</dcterms:modified>
</cp:coreProperties>
</file>